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70" windowWidth="19815" windowHeight="7875" firstSheet="1" activeTab="1"/>
  </bookViews>
  <sheets>
    <sheet name="Bon de commande septembre Chef " sheetId="2" state="hidden" r:id="rId1"/>
    <sheet name="Bon de commande novembre Chef d" sheetId="3" r:id="rId2"/>
    <sheet name="Commande bonneterie CDF" sheetId="4" state="hidden" r:id="rId3"/>
    <sheet name="Pour Bureau Commande bonneterie" sheetId="5" state="hidden" r:id="rId4"/>
    <sheet name="Séjour Espagne Mars 2020" sheetId="6" state="hidden" r:id="rId5"/>
    <sheet name="Pour Bureau Taille bonneterie C" sheetId="7" state="hidden" r:id="rId6"/>
    <sheet name="Commande réassort juin 2020" sheetId="8" state="hidden" r:id="rId7"/>
    <sheet name="Commande réassort septembre 202" sheetId="9" state="hidden" r:id="rId8"/>
  </sheets>
  <calcPr calcId="125725"/>
</workbook>
</file>

<file path=xl/calcChain.xml><?xml version="1.0" encoding="utf-8"?>
<calcChain xmlns="http://schemas.openxmlformats.org/spreadsheetml/2006/main">
  <c r="M29" i="3"/>
  <c r="K29"/>
  <c r="F52" i="9"/>
  <c r="F50"/>
  <c r="F49"/>
  <c r="F48"/>
  <c r="F45"/>
  <c r="F40"/>
  <c r="F39"/>
  <c r="F38"/>
  <c r="F37"/>
  <c r="F36"/>
  <c r="F34"/>
  <c r="F29"/>
  <c r="F28"/>
  <c r="F16"/>
  <c r="F15"/>
  <c r="F14"/>
  <c r="F10"/>
  <c r="F8"/>
  <c r="F6"/>
  <c r="F4"/>
  <c r="F2"/>
  <c r="F55" s="1"/>
  <c r="G55" s="1"/>
  <c r="F34" i="8"/>
  <c r="G34" s="1"/>
  <c r="A6" i="6"/>
  <c r="D4"/>
  <c r="C2"/>
  <c r="AP64" i="5"/>
  <c r="AL64"/>
  <c r="AH64"/>
  <c r="AD64"/>
  <c r="Z64"/>
  <c r="V64"/>
  <c r="R64"/>
  <c r="N64"/>
  <c r="J64"/>
  <c r="F64"/>
  <c r="AP63"/>
  <c r="AL63"/>
  <c r="AJ63"/>
  <c r="AH63"/>
  <c r="AF63"/>
  <c r="AD63"/>
  <c r="AB63"/>
  <c r="Z63"/>
  <c r="X63"/>
  <c r="V63"/>
  <c r="T63"/>
  <c r="R63"/>
  <c r="P63"/>
  <c r="N63"/>
  <c r="L63"/>
  <c r="J63"/>
  <c r="H63"/>
  <c r="F63"/>
  <c r="AQ63" s="1"/>
  <c r="D63"/>
  <c r="AP62"/>
  <c r="AN62"/>
  <c r="AL62"/>
  <c r="AJ62"/>
  <c r="AH62"/>
  <c r="AF62"/>
  <c r="AD62"/>
  <c r="AB62"/>
  <c r="Z62"/>
  <c r="X62"/>
  <c r="V62"/>
  <c r="T62"/>
  <c r="R62"/>
  <c r="P62"/>
  <c r="N62"/>
  <c r="L62"/>
  <c r="J62"/>
  <c r="H62"/>
  <c r="F62"/>
  <c r="D62"/>
  <c r="AQ62" s="1"/>
  <c r="AP61"/>
  <c r="AL61"/>
  <c r="AJ61"/>
  <c r="AH61"/>
  <c r="AF61"/>
  <c r="AD61"/>
  <c r="AB61"/>
  <c r="Z61"/>
  <c r="X61"/>
  <c r="V61"/>
  <c r="T61"/>
  <c r="R61"/>
  <c r="P61"/>
  <c r="N61"/>
  <c r="L61"/>
  <c r="J61"/>
  <c r="H61"/>
  <c r="F61"/>
  <c r="D61"/>
  <c r="AQ61" s="1"/>
  <c r="AT60"/>
  <c r="AP60"/>
  <c r="AN60"/>
  <c r="AL60"/>
  <c r="AJ60"/>
  <c r="AH60"/>
  <c r="AF60"/>
  <c r="AD60"/>
  <c r="AB60"/>
  <c r="Z60"/>
  <c r="X60"/>
  <c r="V60"/>
  <c r="T60"/>
  <c r="R60"/>
  <c r="P60"/>
  <c r="N60"/>
  <c r="L60"/>
  <c r="J60"/>
  <c r="H60"/>
  <c r="F60"/>
  <c r="D60"/>
  <c r="AQ60" s="1"/>
  <c r="AT59"/>
  <c r="AP59"/>
  <c r="AN59"/>
  <c r="AN64" s="1"/>
  <c r="AL59"/>
  <c r="AJ59"/>
  <c r="AJ64" s="1"/>
  <c r="AH59"/>
  <c r="AF59"/>
  <c r="AF64" s="1"/>
  <c r="AD59"/>
  <c r="AB59"/>
  <c r="AB64" s="1"/>
  <c r="Z59"/>
  <c r="X59"/>
  <c r="X64" s="1"/>
  <c r="V59"/>
  <c r="T59"/>
  <c r="T64" s="1"/>
  <c r="R59"/>
  <c r="P59"/>
  <c r="P64" s="1"/>
  <c r="N59"/>
  <c r="L59"/>
  <c r="L64" s="1"/>
  <c r="J59"/>
  <c r="H59"/>
  <c r="H64" s="1"/>
  <c r="F59"/>
  <c r="D59"/>
  <c r="AQ59" s="1"/>
  <c r="AO58"/>
  <c r="AM58"/>
  <c r="AK58"/>
  <c r="AI58"/>
  <c r="AG58"/>
  <c r="AE58"/>
  <c r="AC58"/>
  <c r="AA58"/>
  <c r="Y58"/>
  <c r="W58"/>
  <c r="U58"/>
  <c r="S58"/>
  <c r="Q58"/>
  <c r="O58"/>
  <c r="M58"/>
  <c r="K58"/>
  <c r="I58"/>
  <c r="G58"/>
  <c r="E58"/>
  <c r="C58"/>
  <c r="AQ58" s="1"/>
  <c r="AO57"/>
  <c r="AM57"/>
  <c r="AK57"/>
  <c r="AI57"/>
  <c r="AG57"/>
  <c r="AE57"/>
  <c r="AC57"/>
  <c r="AA57"/>
  <c r="Y57"/>
  <c r="W57"/>
  <c r="U57"/>
  <c r="S57"/>
  <c r="Q57"/>
  <c r="O57"/>
  <c r="M57"/>
  <c r="K57"/>
  <c r="I57"/>
  <c r="G57"/>
  <c r="E57"/>
  <c r="C57"/>
  <c r="AQ57" s="1"/>
  <c r="AO56"/>
  <c r="AM56"/>
  <c r="AK56"/>
  <c r="AI56"/>
  <c r="AG56"/>
  <c r="AE56"/>
  <c r="AC56"/>
  <c r="AA56"/>
  <c r="Y56"/>
  <c r="W56"/>
  <c r="U56"/>
  <c r="S56"/>
  <c r="Q56"/>
  <c r="O56"/>
  <c r="M56"/>
  <c r="K56"/>
  <c r="I56"/>
  <c r="G56"/>
  <c r="E56"/>
  <c r="C56"/>
  <c r="AQ56" s="1"/>
  <c r="AO55"/>
  <c r="AM55"/>
  <c r="AK55"/>
  <c r="AI55"/>
  <c r="AG55"/>
  <c r="AE55"/>
  <c r="AC55"/>
  <c r="AA55"/>
  <c r="Y55"/>
  <c r="W55"/>
  <c r="U55"/>
  <c r="S55"/>
  <c r="Q55"/>
  <c r="O55"/>
  <c r="M55"/>
  <c r="K55"/>
  <c r="I55"/>
  <c r="G55"/>
  <c r="E55"/>
  <c r="C55"/>
  <c r="AQ55" s="1"/>
  <c r="AO54"/>
  <c r="AM54"/>
  <c r="AK54"/>
  <c r="AI54"/>
  <c r="AG54"/>
  <c r="AE54"/>
  <c r="AC54"/>
  <c r="AA54"/>
  <c r="Y54"/>
  <c r="W54"/>
  <c r="U54"/>
  <c r="S54"/>
  <c r="Q54"/>
  <c r="O54"/>
  <c r="M54"/>
  <c r="K54"/>
  <c r="I54"/>
  <c r="G54"/>
  <c r="E54"/>
  <c r="C54"/>
  <c r="AQ54" s="1"/>
  <c r="AO53"/>
  <c r="AM53"/>
  <c r="AK53"/>
  <c r="AI53"/>
  <c r="AG53"/>
  <c r="AE53"/>
  <c r="AC53"/>
  <c r="AA53"/>
  <c r="Y53"/>
  <c r="W53"/>
  <c r="U53"/>
  <c r="S53"/>
  <c r="Q53"/>
  <c r="O53"/>
  <c r="M53"/>
  <c r="K53"/>
  <c r="I53"/>
  <c r="G53"/>
  <c r="E53"/>
  <c r="C53"/>
  <c r="AQ53" s="1"/>
  <c r="AO52"/>
  <c r="AM52"/>
  <c r="AK52"/>
  <c r="AI52"/>
  <c r="AG52"/>
  <c r="AE52"/>
  <c r="AC52"/>
  <c r="AA52"/>
  <c r="Y52"/>
  <c r="W52"/>
  <c r="U52"/>
  <c r="S52"/>
  <c r="Q52"/>
  <c r="O52"/>
  <c r="M52"/>
  <c r="K52"/>
  <c r="I52"/>
  <c r="G52"/>
  <c r="E52"/>
  <c r="C52"/>
  <c r="AQ52" s="1"/>
  <c r="AO51"/>
  <c r="AM51"/>
  <c r="AK51"/>
  <c r="AI51"/>
  <c r="AG51"/>
  <c r="AE51"/>
  <c r="AC51"/>
  <c r="AA51"/>
  <c r="Y51"/>
  <c r="W51"/>
  <c r="U51"/>
  <c r="S51"/>
  <c r="Q51"/>
  <c r="O51"/>
  <c r="M51"/>
  <c r="K51"/>
  <c r="I51"/>
  <c r="G51"/>
  <c r="E51"/>
  <c r="C51"/>
  <c r="AQ51" s="1"/>
  <c r="AO50"/>
  <c r="AM50"/>
  <c r="AK50"/>
  <c r="AI50"/>
  <c r="AG50"/>
  <c r="AE50"/>
  <c r="AC50"/>
  <c r="AA50"/>
  <c r="Y50"/>
  <c r="W50"/>
  <c r="U50"/>
  <c r="S50"/>
  <c r="Q50"/>
  <c r="O50"/>
  <c r="M50"/>
  <c r="K50"/>
  <c r="I50"/>
  <c r="G50"/>
  <c r="E50"/>
  <c r="C50"/>
  <c r="AQ50" s="1"/>
  <c r="AO49"/>
  <c r="AM49"/>
  <c r="AK49"/>
  <c r="AI49"/>
  <c r="AG49"/>
  <c r="AE49"/>
  <c r="AC49"/>
  <c r="AA49"/>
  <c r="Y49"/>
  <c r="W49"/>
  <c r="U49"/>
  <c r="S49"/>
  <c r="Q49"/>
  <c r="O49"/>
  <c r="M49"/>
  <c r="K49"/>
  <c r="I49"/>
  <c r="G49"/>
  <c r="E49"/>
  <c r="C49"/>
  <c r="AQ49" s="1"/>
  <c r="AO48"/>
  <c r="AM48"/>
  <c r="AK48"/>
  <c r="AI48"/>
  <c r="AG48"/>
  <c r="AE48"/>
  <c r="AC48"/>
  <c r="AA48"/>
  <c r="Y48"/>
  <c r="W48"/>
  <c r="U48"/>
  <c r="S48"/>
  <c r="Q48"/>
  <c r="O48"/>
  <c r="M48"/>
  <c r="K48"/>
  <c r="I48"/>
  <c r="G48"/>
  <c r="E48"/>
  <c r="C48"/>
  <c r="AQ48" s="1"/>
  <c r="AO47"/>
  <c r="AM47"/>
  <c r="AK47"/>
  <c r="AI47"/>
  <c r="AG47"/>
  <c r="AE47"/>
  <c r="AC47"/>
  <c r="AA47"/>
  <c r="Y47"/>
  <c r="W47"/>
  <c r="U47"/>
  <c r="S47"/>
  <c r="Q47"/>
  <c r="O47"/>
  <c r="M47"/>
  <c r="K47"/>
  <c r="I47"/>
  <c r="G47"/>
  <c r="E47"/>
  <c r="C47"/>
  <c r="AQ47" s="1"/>
  <c r="AA46"/>
  <c r="Y46"/>
  <c r="W46"/>
  <c r="U46"/>
  <c r="S46"/>
  <c r="Q46"/>
  <c r="O46"/>
  <c r="M46"/>
  <c r="K46"/>
  <c r="I46"/>
  <c r="G46"/>
  <c r="E46"/>
  <c r="C46"/>
  <c r="AQ46" s="1"/>
  <c r="AO45"/>
  <c r="AM45"/>
  <c r="AK45"/>
  <c r="AI45"/>
  <c r="AG45"/>
  <c r="AE45"/>
  <c r="AC45"/>
  <c r="AA45"/>
  <c r="Y45"/>
  <c r="W45"/>
  <c r="U45"/>
  <c r="S45"/>
  <c r="Q45"/>
  <c r="O45"/>
  <c r="M45"/>
  <c r="K45"/>
  <c r="I45"/>
  <c r="G45"/>
  <c r="E45"/>
  <c r="C45"/>
  <c r="AQ45" s="1"/>
  <c r="AO44"/>
  <c r="AM44"/>
  <c r="AK44"/>
  <c r="AI44"/>
  <c r="AG44"/>
  <c r="AE44"/>
  <c r="AC44"/>
  <c r="AA44"/>
  <c r="Y44"/>
  <c r="W44"/>
  <c r="U44"/>
  <c r="S44"/>
  <c r="Q44"/>
  <c r="O44"/>
  <c r="M44"/>
  <c r="K44"/>
  <c r="I44"/>
  <c r="G44"/>
  <c r="E44"/>
  <c r="C44"/>
  <c r="AQ44" s="1"/>
  <c r="AO43"/>
  <c r="AM43"/>
  <c r="AK43"/>
  <c r="AI43"/>
  <c r="AG43"/>
  <c r="AE43"/>
  <c r="AC43"/>
  <c r="AA43"/>
  <c r="Y43"/>
  <c r="W43"/>
  <c r="U43"/>
  <c r="S43"/>
  <c r="Q43"/>
  <c r="O43"/>
  <c r="M43"/>
  <c r="K43"/>
  <c r="I43"/>
  <c r="G43"/>
  <c r="E43"/>
  <c r="C43"/>
  <c r="AQ43" s="1"/>
  <c r="AO42"/>
  <c r="AM42"/>
  <c r="AK42"/>
  <c r="AI42"/>
  <c r="AG42"/>
  <c r="AE42"/>
  <c r="AC42"/>
  <c r="AA42"/>
  <c r="Y42"/>
  <c r="W42"/>
  <c r="U42"/>
  <c r="S42"/>
  <c r="Q42"/>
  <c r="O42"/>
  <c r="M42"/>
  <c r="K42"/>
  <c r="I42"/>
  <c r="G42"/>
  <c r="E42"/>
  <c r="C42"/>
  <c r="AQ42" s="1"/>
  <c r="AO41"/>
  <c r="AM41"/>
  <c r="AK41"/>
  <c r="AI41"/>
  <c r="AG41"/>
  <c r="AE41"/>
  <c r="AC41"/>
  <c r="AA41"/>
  <c r="Y41"/>
  <c r="W41"/>
  <c r="U41"/>
  <c r="S41"/>
  <c r="Q41"/>
  <c r="O41"/>
  <c r="M41"/>
  <c r="K41"/>
  <c r="I41"/>
  <c r="G41"/>
  <c r="E41"/>
  <c r="C41"/>
  <c r="AQ41" s="1"/>
  <c r="AO40"/>
  <c r="AM40"/>
  <c r="AK40"/>
  <c r="AI40"/>
  <c r="AG40"/>
  <c r="AE40"/>
  <c r="AC40"/>
  <c r="AA40"/>
  <c r="Y40"/>
  <c r="W40"/>
  <c r="U40"/>
  <c r="S40"/>
  <c r="Q40"/>
  <c r="O40"/>
  <c r="M40"/>
  <c r="K40"/>
  <c r="I40"/>
  <c r="G40"/>
  <c r="E40"/>
  <c r="C40"/>
  <c r="AQ40" s="1"/>
  <c r="AO39"/>
  <c r="AM39"/>
  <c r="AK39"/>
  <c r="AI39"/>
  <c r="AG39"/>
  <c r="AE39"/>
  <c r="AC39"/>
  <c r="AA39"/>
  <c r="Y39"/>
  <c r="W39"/>
  <c r="U39"/>
  <c r="S39"/>
  <c r="Q39"/>
  <c r="O39"/>
  <c r="M39"/>
  <c r="K39"/>
  <c r="I39"/>
  <c r="G39"/>
  <c r="E39"/>
  <c r="C39"/>
  <c r="AQ39" s="1"/>
  <c r="AO38"/>
  <c r="AM38"/>
  <c r="AK38"/>
  <c r="AI38"/>
  <c r="AG38"/>
  <c r="AE38"/>
  <c r="AC38"/>
  <c r="AA38"/>
  <c r="Y38"/>
  <c r="W38"/>
  <c r="U38"/>
  <c r="S38"/>
  <c r="Q38"/>
  <c r="O38"/>
  <c r="M38"/>
  <c r="K38"/>
  <c r="I38"/>
  <c r="G38"/>
  <c r="E38"/>
  <c r="C38"/>
  <c r="AQ38" s="1"/>
  <c r="AO37"/>
  <c r="AM37"/>
  <c r="AK37"/>
  <c r="AI37"/>
  <c r="AG37"/>
  <c r="AE37"/>
  <c r="AC37"/>
  <c r="AA37"/>
  <c r="Y37"/>
  <c r="W37"/>
  <c r="U37"/>
  <c r="S37"/>
  <c r="Q37"/>
  <c r="O37"/>
  <c r="M37"/>
  <c r="K37"/>
  <c r="I37"/>
  <c r="G37"/>
  <c r="E37"/>
  <c r="C37"/>
  <c r="AQ37" s="1"/>
  <c r="AO36"/>
  <c r="AM36"/>
  <c r="AK36"/>
  <c r="AI36"/>
  <c r="AG36"/>
  <c r="AE36"/>
  <c r="AC36"/>
  <c r="AA36"/>
  <c r="Y36"/>
  <c r="W36"/>
  <c r="U36"/>
  <c r="S36"/>
  <c r="Q36"/>
  <c r="O36"/>
  <c r="M36"/>
  <c r="K36"/>
  <c r="I36"/>
  <c r="G36"/>
  <c r="E36"/>
  <c r="C36"/>
  <c r="AQ36" s="1"/>
  <c r="AO35"/>
  <c r="AM35"/>
  <c r="AK35"/>
  <c r="AI35"/>
  <c r="AG35"/>
  <c r="AE35"/>
  <c r="AC35"/>
  <c r="AA35"/>
  <c r="Y35"/>
  <c r="W35"/>
  <c r="U35"/>
  <c r="S35"/>
  <c r="Q35"/>
  <c r="O35"/>
  <c r="M35"/>
  <c r="K35"/>
  <c r="I35"/>
  <c r="G35"/>
  <c r="E35"/>
  <c r="C35"/>
  <c r="AQ35" s="1"/>
  <c r="AO34"/>
  <c r="AM34"/>
  <c r="AK34"/>
  <c r="AI34"/>
  <c r="AG34"/>
  <c r="AE34"/>
  <c r="AC34"/>
  <c r="AA34"/>
  <c r="Y34"/>
  <c r="W34"/>
  <c r="U34"/>
  <c r="S34"/>
  <c r="Q34"/>
  <c r="O34"/>
  <c r="M34"/>
  <c r="K34"/>
  <c r="I34"/>
  <c r="G34"/>
  <c r="E34"/>
  <c r="C34"/>
  <c r="AQ34" s="1"/>
  <c r="AO33"/>
  <c r="AM33"/>
  <c r="AK33"/>
  <c r="AI33"/>
  <c r="AG33"/>
  <c r="AE33"/>
  <c r="AC33"/>
  <c r="AA33"/>
  <c r="Y33"/>
  <c r="W33"/>
  <c r="U33"/>
  <c r="S33"/>
  <c r="Q33"/>
  <c r="O33"/>
  <c r="M33"/>
  <c r="K33"/>
  <c r="I33"/>
  <c r="G33"/>
  <c r="E33"/>
  <c r="C33"/>
  <c r="AQ33" s="1"/>
  <c r="AO32"/>
  <c r="AM32"/>
  <c r="AK32"/>
  <c r="AI32"/>
  <c r="AG32"/>
  <c r="AE32"/>
  <c r="AC32"/>
  <c r="AA32"/>
  <c r="Y32"/>
  <c r="W32"/>
  <c r="U32"/>
  <c r="S32"/>
  <c r="Q32"/>
  <c r="O32"/>
  <c r="M32"/>
  <c r="K32"/>
  <c r="I32"/>
  <c r="G32"/>
  <c r="E32"/>
  <c r="C32"/>
  <c r="AQ32" s="1"/>
  <c r="AO31"/>
  <c r="AM31"/>
  <c r="AK31"/>
  <c r="AI31"/>
  <c r="AG31"/>
  <c r="AE31"/>
  <c r="AC31"/>
  <c r="AA31"/>
  <c r="Y31"/>
  <c r="W31"/>
  <c r="U31"/>
  <c r="S31"/>
  <c r="Q31"/>
  <c r="O31"/>
  <c r="M31"/>
  <c r="K31"/>
  <c r="I31"/>
  <c r="G31"/>
  <c r="E31"/>
  <c r="C31"/>
  <c r="AQ31" s="1"/>
  <c r="AO30"/>
  <c r="AM30"/>
  <c r="AK30"/>
  <c r="AI30"/>
  <c r="AG30"/>
  <c r="AE30"/>
  <c r="AC30"/>
  <c r="AA30"/>
  <c r="Y30"/>
  <c r="W30"/>
  <c r="U30"/>
  <c r="S30"/>
  <c r="Q30"/>
  <c r="O30"/>
  <c r="M30"/>
  <c r="K30"/>
  <c r="I30"/>
  <c r="G30"/>
  <c r="E30"/>
  <c r="C30"/>
  <c r="AQ30" s="1"/>
  <c r="AO29"/>
  <c r="AM29"/>
  <c r="AK29"/>
  <c r="AI29"/>
  <c r="AG29"/>
  <c r="AE29"/>
  <c r="AC29"/>
  <c r="AA29"/>
  <c r="Y29"/>
  <c r="W29"/>
  <c r="U29"/>
  <c r="S29"/>
  <c r="Q29"/>
  <c r="O29"/>
  <c r="M29"/>
  <c r="K29"/>
  <c r="I29"/>
  <c r="G29"/>
  <c r="E29"/>
  <c r="C29"/>
  <c r="AQ29" s="1"/>
  <c r="AO28"/>
  <c r="AM28"/>
  <c r="AK28"/>
  <c r="AI28"/>
  <c r="AG28"/>
  <c r="AE28"/>
  <c r="AC28"/>
  <c r="AA28"/>
  <c r="Y28"/>
  <c r="W28"/>
  <c r="U28"/>
  <c r="S28"/>
  <c r="Q28"/>
  <c r="O28"/>
  <c r="M28"/>
  <c r="K28"/>
  <c r="I28"/>
  <c r="G28"/>
  <c r="E28"/>
  <c r="C28"/>
  <c r="AQ28" s="1"/>
  <c r="AO27"/>
  <c r="AM27"/>
  <c r="AK27"/>
  <c r="AI27"/>
  <c r="AG27"/>
  <c r="AE27"/>
  <c r="AC27"/>
  <c r="AA27"/>
  <c r="Y27"/>
  <c r="W27"/>
  <c r="U27"/>
  <c r="S27"/>
  <c r="Q27"/>
  <c r="O27"/>
  <c r="M27"/>
  <c r="K27"/>
  <c r="I27"/>
  <c r="G27"/>
  <c r="E27"/>
  <c r="C27"/>
  <c r="AQ27" s="1"/>
  <c r="AO26"/>
  <c r="AM26"/>
  <c r="AK26"/>
  <c r="AI26"/>
  <c r="AG26"/>
  <c r="AE26"/>
  <c r="AC26"/>
  <c r="AA26"/>
  <c r="Y26"/>
  <c r="W26"/>
  <c r="U26"/>
  <c r="S26"/>
  <c r="Q26"/>
  <c r="O26"/>
  <c r="M26"/>
  <c r="K26"/>
  <c r="I26"/>
  <c r="G26"/>
  <c r="E26"/>
  <c r="C26"/>
  <c r="AQ26" s="1"/>
  <c r="AO25"/>
  <c r="AM25"/>
  <c r="AK25"/>
  <c r="AI25"/>
  <c r="AG25"/>
  <c r="AE25"/>
  <c r="AC25"/>
  <c r="AA25"/>
  <c r="Y25"/>
  <c r="W25"/>
  <c r="U25"/>
  <c r="S25"/>
  <c r="Q25"/>
  <c r="O25"/>
  <c r="M25"/>
  <c r="K25"/>
  <c r="I25"/>
  <c r="G25"/>
  <c r="E25"/>
  <c r="C25"/>
  <c r="AQ25" s="1"/>
  <c r="AO24"/>
  <c r="AM24"/>
  <c r="AK24"/>
  <c r="AI24"/>
  <c r="AG24"/>
  <c r="AE24"/>
  <c r="AC24"/>
  <c r="AA24"/>
  <c r="Y24"/>
  <c r="W24"/>
  <c r="U24"/>
  <c r="S24"/>
  <c r="Q24"/>
  <c r="O24"/>
  <c r="M24"/>
  <c r="K24"/>
  <c r="I24"/>
  <c r="G24"/>
  <c r="AQ24" s="1"/>
  <c r="C24"/>
  <c r="AO23"/>
  <c r="AM23"/>
  <c r="AK23"/>
  <c r="AI23"/>
  <c r="AG23"/>
  <c r="AE23"/>
  <c r="AC23"/>
  <c r="AA23"/>
  <c r="Y23"/>
  <c r="W23"/>
  <c r="U23"/>
  <c r="S23"/>
  <c r="Q23"/>
  <c r="O23"/>
  <c r="M23"/>
  <c r="K23"/>
  <c r="I23"/>
  <c r="G23"/>
  <c r="E23"/>
  <c r="C23"/>
  <c r="AQ23" s="1"/>
  <c r="AO22"/>
  <c r="AM22"/>
  <c r="AK22"/>
  <c r="AI22"/>
  <c r="AG22"/>
  <c r="AE22"/>
  <c r="AC22"/>
  <c r="AA22"/>
  <c r="Y22"/>
  <c r="W22"/>
  <c r="U22"/>
  <c r="S22"/>
  <c r="Q22"/>
  <c r="O22"/>
  <c r="M22"/>
  <c r="K22"/>
  <c r="I22"/>
  <c r="G22"/>
  <c r="E22"/>
  <c r="C22"/>
  <c r="AQ22" s="1"/>
  <c r="AO21"/>
  <c r="AM21"/>
  <c r="AK21"/>
  <c r="AI21"/>
  <c r="AG21"/>
  <c r="AE21"/>
  <c r="AC21"/>
  <c r="AA21"/>
  <c r="U21"/>
  <c r="S21"/>
  <c r="Q21"/>
  <c r="O21"/>
  <c r="M21"/>
  <c r="K21"/>
  <c r="I21"/>
  <c r="G21"/>
  <c r="AQ21" s="1"/>
  <c r="E21"/>
  <c r="C21"/>
  <c r="AO20"/>
  <c r="AM20"/>
  <c r="AK20"/>
  <c r="AI20"/>
  <c r="AG20"/>
  <c r="AE20"/>
  <c r="AC20"/>
  <c r="AA20"/>
  <c r="Y20"/>
  <c r="W20"/>
  <c r="U20"/>
  <c r="S20"/>
  <c r="Q20"/>
  <c r="O20"/>
  <c r="M20"/>
  <c r="K20"/>
  <c r="I20"/>
  <c r="G20"/>
  <c r="E20"/>
  <c r="C20"/>
  <c r="AQ20" s="1"/>
  <c r="AO19"/>
  <c r="AM19"/>
  <c r="AK19"/>
  <c r="AI19"/>
  <c r="AG19"/>
  <c r="AE19"/>
  <c r="AC19"/>
  <c r="AA19"/>
  <c r="Y19"/>
  <c r="W19"/>
  <c r="U19"/>
  <c r="S19"/>
  <c r="Q19"/>
  <c r="O19"/>
  <c r="M19"/>
  <c r="K19"/>
  <c r="I19"/>
  <c r="G19"/>
  <c r="E19"/>
  <c r="C19"/>
  <c r="AQ19" s="1"/>
  <c r="AO18"/>
  <c r="AM18"/>
  <c r="AK18"/>
  <c r="AI18"/>
  <c r="AG18"/>
  <c r="AE18"/>
  <c r="AC18"/>
  <c r="AA18"/>
  <c r="Y18"/>
  <c r="W18"/>
  <c r="U18"/>
  <c r="S18"/>
  <c r="Q18"/>
  <c r="O18"/>
  <c r="M18"/>
  <c r="K18"/>
  <c r="I18"/>
  <c r="G18"/>
  <c r="E18"/>
  <c r="C18"/>
  <c r="AQ18" s="1"/>
  <c r="AO17"/>
  <c r="AM17"/>
  <c r="AK17"/>
  <c r="AI17"/>
  <c r="AG17"/>
  <c r="AE17"/>
  <c r="AC17"/>
  <c r="AA17"/>
  <c r="Y17"/>
  <c r="W17"/>
  <c r="U17"/>
  <c r="S17"/>
  <c r="Q17"/>
  <c r="O17"/>
  <c r="M17"/>
  <c r="K17"/>
  <c r="I17"/>
  <c r="G17"/>
  <c r="E17"/>
  <c r="C17"/>
  <c r="AQ17" s="1"/>
  <c r="AO16"/>
  <c r="AM16"/>
  <c r="AK16"/>
  <c r="AI16"/>
  <c r="AG16"/>
  <c r="AE16"/>
  <c r="AC16"/>
  <c r="AA16"/>
  <c r="Y16"/>
  <c r="W16"/>
  <c r="U16"/>
  <c r="S16"/>
  <c r="Q16"/>
  <c r="O16"/>
  <c r="M16"/>
  <c r="K16"/>
  <c r="I16"/>
  <c r="G16"/>
  <c r="E16"/>
  <c r="C16"/>
  <c r="AQ16" s="1"/>
  <c r="AO15"/>
  <c r="AM15"/>
  <c r="AK15"/>
  <c r="AI15"/>
  <c r="AG15"/>
  <c r="AE15"/>
  <c r="AC15"/>
  <c r="AA15"/>
  <c r="Y15"/>
  <c r="W15"/>
  <c r="U15"/>
  <c r="S15"/>
  <c r="Q15"/>
  <c r="O15"/>
  <c r="M15"/>
  <c r="K15"/>
  <c r="I15"/>
  <c r="G15"/>
  <c r="E15"/>
  <c r="C15"/>
  <c r="AQ15" s="1"/>
  <c r="AO14"/>
  <c r="AM14"/>
  <c r="AK14"/>
  <c r="AI14"/>
  <c r="AG14"/>
  <c r="AE14"/>
  <c r="AC14"/>
  <c r="AA14"/>
  <c r="Y14"/>
  <c r="W14"/>
  <c r="U14"/>
  <c r="S14"/>
  <c r="Q14"/>
  <c r="O14"/>
  <c r="M14"/>
  <c r="K14"/>
  <c r="I14"/>
  <c r="G14"/>
  <c r="E14"/>
  <c r="C14"/>
  <c r="AQ14" s="1"/>
  <c r="AO13"/>
  <c r="AM13"/>
  <c r="AK13"/>
  <c r="AI13"/>
  <c r="AG13"/>
  <c r="AE13"/>
  <c r="AC13"/>
  <c r="AA13"/>
  <c r="Y13"/>
  <c r="W13"/>
  <c r="U13"/>
  <c r="S13"/>
  <c r="Q13"/>
  <c r="O13"/>
  <c r="M13"/>
  <c r="K13"/>
  <c r="I13"/>
  <c r="G13"/>
  <c r="E13"/>
  <c r="C13"/>
  <c r="AQ13" s="1"/>
  <c r="AM12"/>
  <c r="AK12"/>
  <c r="AI12"/>
  <c r="AG12"/>
  <c r="AE12"/>
  <c r="AC12"/>
  <c r="AA12"/>
  <c r="Y12"/>
  <c r="W12"/>
  <c r="U12"/>
  <c r="S12"/>
  <c r="Q12"/>
  <c r="O12"/>
  <c r="M12"/>
  <c r="K12"/>
  <c r="I12"/>
  <c r="G12"/>
  <c r="E12"/>
  <c r="C12"/>
  <c r="AQ12" s="1"/>
  <c r="AO11"/>
  <c r="AM11"/>
  <c r="AK11"/>
  <c r="AI11"/>
  <c r="AG11"/>
  <c r="AE11"/>
  <c r="AC11"/>
  <c r="AA11"/>
  <c r="Y11"/>
  <c r="W11"/>
  <c r="U11"/>
  <c r="S11"/>
  <c r="Q11"/>
  <c r="O11"/>
  <c r="M11"/>
  <c r="K11"/>
  <c r="I11"/>
  <c r="G11"/>
  <c r="E11"/>
  <c r="C11"/>
  <c r="AQ11" s="1"/>
  <c r="AO10"/>
  <c r="AM10"/>
  <c r="AK10"/>
  <c r="AI10"/>
  <c r="AG10"/>
  <c r="AE10"/>
  <c r="AC10"/>
  <c r="AA10"/>
  <c r="Y10"/>
  <c r="W10"/>
  <c r="U10"/>
  <c r="S10"/>
  <c r="Q10"/>
  <c r="O10"/>
  <c r="M10"/>
  <c r="K10"/>
  <c r="I10"/>
  <c r="G10"/>
  <c r="E10"/>
  <c r="C10"/>
  <c r="AQ10" s="1"/>
  <c r="AO9"/>
  <c r="AM9"/>
  <c r="AK9"/>
  <c r="AI9"/>
  <c r="AG9"/>
  <c r="AE9"/>
  <c r="AC9"/>
  <c r="AA9"/>
  <c r="Y9"/>
  <c r="W9"/>
  <c r="U9"/>
  <c r="S9"/>
  <c r="Q9"/>
  <c r="O9"/>
  <c r="M9"/>
  <c r="K9"/>
  <c r="I9"/>
  <c r="G9"/>
  <c r="E9"/>
  <c r="C9"/>
  <c r="AQ9" s="1"/>
  <c r="AO8"/>
  <c r="AM8"/>
  <c r="AK8"/>
  <c r="AI8"/>
  <c r="AG8"/>
  <c r="AE8"/>
  <c r="AC8"/>
  <c r="AA8"/>
  <c r="Y8"/>
  <c r="W8"/>
  <c r="U8"/>
  <c r="S8"/>
  <c r="Q8"/>
  <c r="O8"/>
  <c r="M8"/>
  <c r="K8"/>
  <c r="I8"/>
  <c r="G8"/>
  <c r="E8"/>
  <c r="C8"/>
  <c r="AQ8" s="1"/>
  <c r="AO7"/>
  <c r="AM7"/>
  <c r="AM65" s="1"/>
  <c r="AK7"/>
  <c r="AI7"/>
  <c r="AG7"/>
  <c r="AE7"/>
  <c r="AC7"/>
  <c r="AA7"/>
  <c r="Y7"/>
  <c r="W7"/>
  <c r="U7"/>
  <c r="S7"/>
  <c r="Q7"/>
  <c r="O7"/>
  <c r="M7"/>
  <c r="K7"/>
  <c r="I7"/>
  <c r="G7"/>
  <c r="E7"/>
  <c r="C7"/>
  <c r="V63" i="4"/>
  <c r="J23" i="7" s="1"/>
  <c r="U63" i="4"/>
  <c r="J22" i="7" s="1"/>
  <c r="T63" i="4"/>
  <c r="J21" i="7" s="1"/>
  <c r="S63" i="4"/>
  <c r="J20" i="7" s="1"/>
  <c r="R63" i="4"/>
  <c r="J19" i="7" s="1"/>
  <c r="Q63" i="4"/>
  <c r="J18" i="7" s="1"/>
  <c r="P63" i="4"/>
  <c r="J17" i="7" s="1"/>
  <c r="O63" i="4"/>
  <c r="J16" i="7" s="1"/>
  <c r="N63" i="4"/>
  <c r="J15" i="7" s="1"/>
  <c r="M63" i="4"/>
  <c r="J14" i="7" s="1"/>
  <c r="L63" i="4"/>
  <c r="J13" i="7" s="1"/>
  <c r="K63" i="4"/>
  <c r="J12" i="7" s="1"/>
  <c r="J63" i="4"/>
  <c r="J11" i="7" s="1"/>
  <c r="I63" i="4"/>
  <c r="J10" i="7" s="1"/>
  <c r="H63" i="4"/>
  <c r="J9" i="7" s="1"/>
  <c r="G63" i="4"/>
  <c r="J8" i="7" s="1"/>
  <c r="F63" i="4"/>
  <c r="J7" i="7" s="1"/>
  <c r="E63" i="4"/>
  <c r="J6" i="7" s="1"/>
  <c r="D63" i="4"/>
  <c r="J5" i="7" s="1"/>
  <c r="C63" i="4"/>
  <c r="J4" i="7" s="1"/>
  <c r="W62" i="4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AQ7" i="5" s="1"/>
  <c r="M30" i="3"/>
  <c r="K30"/>
  <c r="M28"/>
  <c r="K28"/>
  <c r="M27"/>
  <c r="K27"/>
  <c r="M26"/>
  <c r="K26"/>
  <c r="M24"/>
  <c r="K24"/>
  <c r="M23"/>
  <c r="K23"/>
  <c r="M22"/>
  <c r="K22"/>
  <c r="M21"/>
  <c r="K21"/>
  <c r="M20"/>
  <c r="K20"/>
  <c r="M19"/>
  <c r="K19"/>
  <c r="M18"/>
  <c r="K18"/>
  <c r="M16"/>
  <c r="K16"/>
  <c r="M15"/>
  <c r="K15"/>
  <c r="M14"/>
  <c r="K14"/>
  <c r="M13"/>
  <c r="K13"/>
  <c r="M11"/>
  <c r="K11"/>
  <c r="M10"/>
  <c r="K10"/>
  <c r="M9"/>
  <c r="K9"/>
  <c r="M8"/>
  <c r="K8"/>
  <c r="M7"/>
  <c r="K7"/>
  <c r="M6"/>
  <c r="K6"/>
  <c r="M5"/>
  <c r="K5"/>
  <c r="L27" i="2"/>
  <c r="J27"/>
  <c r="L26"/>
  <c r="J26"/>
  <c r="L25"/>
  <c r="J25"/>
  <c r="L24"/>
  <c r="J24"/>
  <c r="L22"/>
  <c r="J22"/>
  <c r="L21"/>
  <c r="J21"/>
  <c r="L20"/>
  <c r="J20"/>
  <c r="L19"/>
  <c r="J19"/>
  <c r="L18"/>
  <c r="J18"/>
  <c r="L17"/>
  <c r="J17"/>
  <c r="L15"/>
  <c r="J15"/>
  <c r="L14"/>
  <c r="J14"/>
  <c r="L13"/>
  <c r="J13"/>
  <c r="L12"/>
  <c r="J12"/>
  <c r="L10"/>
  <c r="J10"/>
  <c r="L9"/>
  <c r="J9"/>
  <c r="L8"/>
  <c r="J8"/>
  <c r="L7"/>
  <c r="J7"/>
  <c r="L6"/>
  <c r="J6"/>
  <c r="L5"/>
  <c r="J5"/>
  <c r="L4"/>
  <c r="J4"/>
  <c r="K30" s="1"/>
  <c r="K31" s="1"/>
  <c r="M32" i="3" l="1"/>
  <c r="AQ67" i="5"/>
  <c r="D64"/>
  <c r="AQ64" s="1"/>
</calcChain>
</file>

<file path=xl/comments1.xml><?xml version="1.0" encoding="utf-8"?>
<comments xmlns="http://schemas.openxmlformats.org/spreadsheetml/2006/main">
  <authors>
    <author/>
  </authors>
  <commentList>
    <comment ref="C26" authorId="0">
      <text>
        <r>
          <rPr>
            <sz val="10"/>
            <color rgb="FF000000"/>
            <rFont val="Arial"/>
          </rPr>
          <t>Baptiste Amiet:
35/38</t>
        </r>
      </text>
    </comment>
    <comment ref="D26" authorId="0">
      <text>
        <r>
          <rPr>
            <sz val="10"/>
            <color rgb="FF000000"/>
            <rFont val="Arial"/>
          </rPr>
          <t>Auteur:
39/42</t>
        </r>
      </text>
    </comment>
    <comment ref="F26" authorId="0">
      <text>
        <r>
          <rPr>
            <sz val="10"/>
            <color rgb="FF000000"/>
            <rFont val="Arial"/>
          </rPr>
          <t>Auteur:
43/46</t>
        </r>
      </text>
    </comment>
    <comment ref="H26" authorId="0">
      <text>
        <r>
          <rPr>
            <sz val="10"/>
            <color rgb="FF000000"/>
            <rFont val="Arial"/>
          </rPr>
          <t>Baptiste Amiet:
47/49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sz val="10"/>
            <color rgb="FF000000"/>
            <rFont val="Arial"/>
          </rPr>
          <t>Baptiste Amiet:
35/38</t>
        </r>
      </text>
    </comment>
    <comment ref="E28" authorId="0">
      <text>
        <r>
          <rPr>
            <sz val="10"/>
            <color rgb="FF000000"/>
            <rFont val="Arial"/>
          </rPr>
          <t>Auteur:
39/42</t>
        </r>
      </text>
    </comment>
    <comment ref="G28" authorId="0">
      <text>
        <r>
          <rPr>
            <sz val="10"/>
            <color rgb="FF000000"/>
            <rFont val="Arial"/>
          </rPr>
          <t>Auteur:
43/46</t>
        </r>
      </text>
    </comment>
    <comment ref="D29" authorId="0">
      <text>
        <r>
          <rPr>
            <sz val="10"/>
            <color rgb="FF000000"/>
            <rFont val="Arial"/>
          </rPr>
          <t>Baptiste Amiet:
35/38</t>
        </r>
      </text>
    </comment>
    <comment ref="E29" authorId="0">
      <text>
        <r>
          <rPr>
            <sz val="10"/>
            <color rgb="FF000000"/>
            <rFont val="Arial"/>
          </rPr>
          <t>Auteur:
39/42</t>
        </r>
      </text>
    </comment>
    <comment ref="G29" authorId="0">
      <text>
        <r>
          <rPr>
            <sz val="10"/>
            <color rgb="FF000000"/>
            <rFont val="Arial"/>
          </rPr>
          <t>Auteur:
43/46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W47" authorId="0">
      <text>
        <r>
          <rPr>
            <sz val="10"/>
            <color rgb="FF000000"/>
            <rFont val="Arial"/>
          </rPr>
          <t>+romgrx@gmail.com Bonjour Romain, je suis en voyage le week-end du 7 décembre aussi je ne pourrai pas assister à l'essayage. Je pars sur des tailles L pour mes articles de bonneterie. A bientôt
_Attribuée à romain giroux_
	-Hugues PINTUS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7" authorId="0">
      <text>
        <r>
          <rPr>
            <sz val="10"/>
            <color rgb="FF000000"/>
            <rFont val="Arial"/>
          </rPr>
          <t>Ne pas remplir les cases en gris
	-romain giroux</t>
        </r>
      </text>
    </comment>
    <comment ref="D39" authorId="0">
      <text>
        <r>
          <rPr>
            <sz val="10"/>
            <color rgb="FF000000"/>
            <rFont val="Arial"/>
          </rPr>
          <t>XXL Dmtex 1m82 74kg
	-Baptiste AMT</t>
        </r>
      </text>
    </comment>
    <comment ref="L39" authorId="0">
      <text>
        <r>
          <rPr>
            <sz val="10"/>
            <color rgb="FF000000"/>
            <rFont val="Arial"/>
          </rPr>
          <t>L Dmtex
	-Baptiste AMT</t>
        </r>
      </text>
    </comment>
    <comment ref="D41" authorId="0">
      <text>
        <r>
          <rPr>
            <sz val="10"/>
            <color rgb="FF000000"/>
            <rFont val="Arial"/>
          </rPr>
          <t>XL Dmtex
	-Baptiste AMT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22" authorId="0">
      <text>
        <r>
          <rPr>
            <sz val="10"/>
            <color rgb="FF000000"/>
            <rFont val="Arial"/>
          </rPr>
          <t>35/38
	-Baptiste AMT</t>
        </r>
      </text>
    </comment>
    <comment ref="D22" authorId="0">
      <text>
        <r>
          <rPr>
            <sz val="10"/>
            <color rgb="FF000000"/>
            <rFont val="Arial"/>
          </rPr>
          <t>39/42
	-Baptiste AMT</t>
        </r>
      </text>
    </comment>
    <comment ref="F22" authorId="0">
      <text>
        <r>
          <rPr>
            <sz val="10"/>
            <color rgb="FF000000"/>
            <rFont val="Arial"/>
          </rPr>
          <t>43/46
	-Baptiste AMT</t>
        </r>
      </text>
    </comment>
    <comment ref="H22" authorId="0">
      <text>
        <r>
          <rPr>
            <sz val="10"/>
            <color rgb="FF000000"/>
            <rFont val="Arial"/>
          </rPr>
          <t>47/49
	-Baptiste AMT</t>
        </r>
      </text>
    </comment>
  </commentList>
</comments>
</file>

<file path=xl/sharedStrings.xml><?xml version="1.0" encoding="utf-8"?>
<sst xmlns="http://schemas.openxmlformats.org/spreadsheetml/2006/main" count="1314" uniqueCount="347">
  <si>
    <t>AS MEUDON 2020</t>
  </si>
  <si>
    <t>Désignation</t>
  </si>
  <si>
    <t>Code produit</t>
  </si>
  <si>
    <t>XS</t>
  </si>
  <si>
    <t>S</t>
  </si>
  <si>
    <t>M</t>
  </si>
  <si>
    <t>L</t>
  </si>
  <si>
    <t>XL</t>
  </si>
  <si>
    <t>XXL</t>
  </si>
  <si>
    <t>XXXL</t>
  </si>
  <si>
    <t>qté</t>
  </si>
  <si>
    <t>prix HT</t>
  </si>
  <si>
    <t>prix TTC</t>
  </si>
  <si>
    <t>Maillots</t>
  </si>
  <si>
    <t>Maillot manches courtes Premium</t>
  </si>
  <si>
    <t>CDF.103</t>
  </si>
  <si>
    <t>CDF.102</t>
  </si>
  <si>
    <t>CDF.104</t>
  </si>
  <si>
    <t>Maillot manches longues Confort (tissu Falltex polaire)</t>
  </si>
  <si>
    <t>CDF.108</t>
  </si>
  <si>
    <t>Maillot manches longues Premium (tissu Hotwind)</t>
  </si>
  <si>
    <t>CDF.109</t>
  </si>
  <si>
    <t>Maillot de pluie manches courtes Premium (Tissu Aquazero)</t>
  </si>
  <si>
    <t>CDF.105</t>
  </si>
  <si>
    <t>Maillot de pluie manches longues Premium (Tissu Aquazero)</t>
  </si>
  <si>
    <t>CDF.111</t>
  </si>
  <si>
    <t>Cuissards</t>
  </si>
  <si>
    <t>Cuissard court bretelles Premium (lycra 240)</t>
  </si>
  <si>
    <t>CDF.303</t>
  </si>
  <si>
    <t>CDF.303WOMSB</t>
  </si>
  <si>
    <t>Corsaire bretelles Confort</t>
  </si>
  <si>
    <t>CDF.309</t>
  </si>
  <si>
    <t>Cuissard long hiver Special pluie Premium (tissu Super Roubaix + membrane aquazero)</t>
  </si>
  <si>
    <t>CDF.307</t>
  </si>
  <si>
    <t>Autres</t>
  </si>
  <si>
    <t>Gilet coupe vent sans manche Premium (tissu ZeroWind)</t>
  </si>
  <si>
    <t>CDF.202</t>
  </si>
  <si>
    <t>Gilet coupe vent sans manche polaire (tissu Windtex)</t>
  </si>
  <si>
    <t>CDF.203</t>
  </si>
  <si>
    <t>Veste Thermique Premium (tissu Atomic doublé polaire)</t>
  </si>
  <si>
    <t>CDF.206</t>
  </si>
  <si>
    <t>Combinaison Spécial Course AERO (2 poches)</t>
  </si>
  <si>
    <t>CDF.604</t>
  </si>
  <si>
    <t>Combinaison manches longues Premium Chrono</t>
  </si>
  <si>
    <t>CDF.602L</t>
  </si>
  <si>
    <t>Combinaison manches longues Aero Chrono</t>
  </si>
  <si>
    <t>CDF.603L</t>
  </si>
  <si>
    <t>Accessoires</t>
  </si>
  <si>
    <t>Manchettes polaire</t>
  </si>
  <si>
    <t>CDF.901</t>
  </si>
  <si>
    <t>Jambières polaire</t>
  </si>
  <si>
    <t>CDF.902</t>
  </si>
  <si>
    <t>Paire de chaussettes hautes AS Meudon</t>
  </si>
  <si>
    <t>CDF.908</t>
  </si>
  <si>
    <t>Gants été AS Meudon</t>
  </si>
  <si>
    <t>CDF.903</t>
  </si>
  <si>
    <t>Montant HT</t>
  </si>
  <si>
    <t>TOTAL TTC</t>
  </si>
  <si>
    <t>Maillot manches courtes Confort</t>
  </si>
  <si>
    <r>
      <t xml:space="preserve">Maillot manches courtes Aero </t>
    </r>
    <r>
      <rPr>
        <b/>
        <sz val="10"/>
        <rFont val="Arial"/>
      </rPr>
      <t>bleu</t>
    </r>
  </si>
  <si>
    <r>
      <t xml:space="preserve">Maillot manches courtes Aero </t>
    </r>
    <r>
      <rPr>
        <b/>
        <sz val="10"/>
        <rFont val="Arial"/>
      </rPr>
      <t>blanc</t>
    </r>
    <r>
      <rPr>
        <sz val="10"/>
        <color rgb="FF000000"/>
        <rFont val="Arial"/>
      </rPr>
      <t xml:space="preserve"> (sans sponsors)</t>
    </r>
  </si>
  <si>
    <r>
      <t>Cuissard court sans bretelles</t>
    </r>
    <r>
      <rPr>
        <b/>
        <sz val="11"/>
        <color rgb="FF000000"/>
        <rFont val="Calibri"/>
      </rPr>
      <t xml:space="preserve"> Femme</t>
    </r>
    <r>
      <rPr>
        <sz val="11"/>
        <color rgb="FF000000"/>
        <rFont val="Calibri"/>
      </rPr>
      <t xml:space="preserve"> Premium</t>
    </r>
  </si>
  <si>
    <t>Paire de chaussettes hautes</t>
  </si>
  <si>
    <r>
      <rPr>
        <b/>
        <sz val="11"/>
        <color rgb="FF000000"/>
        <rFont val="Calibri"/>
      </rPr>
      <t>Avertissement tailles</t>
    </r>
    <r>
      <rPr>
        <sz val="11"/>
        <color rgb="FF000000"/>
        <rFont val="Calibri"/>
      </rPr>
      <t xml:space="preserve">: pour les éléments suivants, choisir </t>
    </r>
    <r>
      <rPr>
        <u/>
        <sz val="11"/>
        <color rgb="FF000000"/>
        <rFont val="Calibri"/>
      </rPr>
      <t>une taille au dessus de la taille habituelle:</t>
    </r>
    <r>
      <rPr>
        <sz val="11"/>
        <color rgb="FF000000"/>
        <rFont val="Calibri"/>
      </rPr>
      <t xml:space="preserve"> Maillot manches courtes Aero, Maillot Manches longues Premium, Maillot pluie manches courtes, Maillot pluie manches longues</t>
    </r>
  </si>
  <si>
    <r>
      <rPr>
        <b/>
        <sz val="11"/>
        <color rgb="FF000000"/>
        <rFont val="Calibri"/>
      </rPr>
      <t>Précautions d'entretien</t>
    </r>
    <r>
      <rPr>
        <sz val="11"/>
        <color rgb="FF000000"/>
        <rFont val="Calibri"/>
      </rPr>
      <t>: lavage à 30° à l'envers / pas d'adoucissant / pas de scratch en machine / pas de séchage en machine</t>
    </r>
  </si>
  <si>
    <t>Pour toute commande, contacter Lionel ou Jean-Baptiste ITCIA
Lionel 06 59 17 30 41
Jean-Baptiste 06 23 53 12 92</t>
  </si>
  <si>
    <r>
      <t xml:space="preserve">Maillot manches courtes Aero </t>
    </r>
    <r>
      <rPr>
        <b/>
        <sz val="10"/>
        <rFont val="Arial"/>
      </rPr>
      <t>bleu</t>
    </r>
  </si>
  <si>
    <r>
      <t xml:space="preserve">Maillot manches courtes Aero </t>
    </r>
    <r>
      <rPr>
        <b/>
        <sz val="10"/>
        <rFont val="Arial"/>
      </rPr>
      <t>blanc</t>
    </r>
    <r>
      <rPr>
        <sz val="10"/>
        <color rgb="FF000000"/>
        <rFont val="Arial"/>
      </rPr>
      <t xml:space="preserve"> (sans sponsors)</t>
    </r>
  </si>
  <si>
    <r>
      <t>Cuissard court sans bretelles</t>
    </r>
    <r>
      <rPr>
        <b/>
        <sz val="11"/>
        <color rgb="FF000000"/>
        <rFont val="Calibri"/>
      </rPr>
      <t xml:space="preserve"> Femme</t>
    </r>
    <r>
      <rPr>
        <sz val="11"/>
        <color rgb="FF000000"/>
        <rFont val="Calibri"/>
      </rPr>
      <t xml:space="preserve"> Premium</t>
    </r>
  </si>
  <si>
    <r>
      <rPr>
        <b/>
        <sz val="10"/>
        <rFont val="Arial"/>
      </rPr>
      <t>Avertissement tailles</t>
    </r>
    <r>
      <rPr>
        <sz val="10"/>
        <color rgb="FF000000"/>
        <rFont val="Arial"/>
      </rPr>
      <t xml:space="preserve">: pour les éléments suivants, choisir </t>
    </r>
    <r>
      <rPr>
        <u/>
        <sz val="10"/>
        <rFont val="Arial"/>
      </rPr>
      <t>une taille au dessus de la taille habituelle:</t>
    </r>
    <r>
      <rPr>
        <sz val="10"/>
        <color rgb="FF000000"/>
        <rFont val="Arial"/>
      </rPr>
      <t xml:space="preserve"> Maillot manches courtes Aero, Maillot pluie manches courtes, Maillot pluie manches longues</t>
    </r>
  </si>
  <si>
    <r>
      <rPr>
        <b/>
        <sz val="11"/>
        <color rgb="FF000000"/>
        <rFont val="Calibri"/>
      </rPr>
      <t>Précautions d'entretien</t>
    </r>
    <r>
      <rPr>
        <sz val="11"/>
        <color rgb="FF000000"/>
        <rFont val="Calibri"/>
      </rPr>
      <t>: lavage à 30° à l'envers / pas d'adoucissant / pas de scratch en machine / pas de séchage en machine</t>
    </r>
  </si>
  <si>
    <t>COMMANDES BONNETERIE AS MEUDON EN PLUS DU PACK ADHERENT*</t>
  </si>
  <si>
    <t>* Pack Adhérent : maillot MC Premium,
cuissard bretelles Premium, paire de chaussettes</t>
  </si>
  <si>
    <t xml:space="preserve">Mode d'emploi : </t>
  </si>
  <si>
    <t>Les tailles seront confirmées lors de la séance d'essayage début décembre 2019</t>
  </si>
  <si>
    <t>Estimation de réception de commande 15/02/2020</t>
  </si>
  <si>
    <r>
      <t xml:space="preserve">
1) Mettre une quantité sur la ligne à votre Nom dans les colonnes des articles désirés (si votre nom n'est pas présent, ajoutez le en bas de liste)
2) Noter le montant de sa commande en colonne W
3) Quitter le fichier (enregistrement automatique)
4) Effectuer le paiement de sa commande (virement ou chèque) avant le 15/12/2019
Merci de modifier uniquement la ligne à votre nom.
En cas de problème, mail à Romain Giroux : </t>
    </r>
    <r>
      <rPr>
        <sz val="10"/>
        <color rgb="FF0000FF"/>
        <rFont val="Arial"/>
      </rPr>
      <t>romgrx@gmail.com</t>
    </r>
  </si>
  <si>
    <t>Date limite de commande</t>
  </si>
  <si>
    <t>Date limite de paiement (virement ou chèque) :</t>
  </si>
  <si>
    <t>Maillot manches courtes Aero</t>
  </si>
  <si>
    <t>Cuissard court sans bretelles Femme Premium</t>
  </si>
  <si>
    <t>Maillot manches courtes Femme Confort</t>
  </si>
  <si>
    <t>Surchaussures polaires</t>
  </si>
  <si>
    <t>TOTAL COMMANDE ADHERENT</t>
  </si>
  <si>
    <t>Moyen de paiement</t>
  </si>
  <si>
    <t>Date de paiement</t>
  </si>
  <si>
    <t>Tarifs TTC</t>
  </si>
  <si>
    <t>NOM</t>
  </si>
  <si>
    <t>Prénom</t>
  </si>
  <si>
    <t>Quantité</t>
  </si>
  <si>
    <t>ALBRECHT</t>
  </si>
  <si>
    <t>Michäel</t>
  </si>
  <si>
    <t>Virement</t>
  </si>
  <si>
    <t>AMIET</t>
  </si>
  <si>
    <t>Baptiste</t>
  </si>
  <si>
    <t>et Chèque 226.80</t>
  </si>
  <si>
    <t>AUBRY</t>
  </si>
  <si>
    <t>Aleksandr</t>
  </si>
  <si>
    <t>Chèque</t>
  </si>
  <si>
    <t>AUGER</t>
  </si>
  <si>
    <t>Philippe</t>
  </si>
  <si>
    <t>virement</t>
  </si>
  <si>
    <t>BLOT</t>
  </si>
  <si>
    <t>Florian</t>
  </si>
  <si>
    <t>BONAVENTURE</t>
  </si>
  <si>
    <t>Michel</t>
  </si>
  <si>
    <t>chèque</t>
  </si>
  <si>
    <t>BOUCHERIE</t>
  </si>
  <si>
    <t>Vincent</t>
  </si>
  <si>
    <t>BOUMAACHOUR</t>
  </si>
  <si>
    <t>Omar</t>
  </si>
  <si>
    <t>BRENNER</t>
  </si>
  <si>
    <t>Eric</t>
  </si>
  <si>
    <t>CORFMAT</t>
  </si>
  <si>
    <t>Jean-Luc</t>
  </si>
  <si>
    <t>DANDRE</t>
  </si>
  <si>
    <t>Thierry</t>
  </si>
  <si>
    <t>DELAVAUD</t>
  </si>
  <si>
    <t>Basile</t>
  </si>
  <si>
    <t>DUCHIRON</t>
  </si>
  <si>
    <t>Stéphane</t>
  </si>
  <si>
    <t>FONTAINE</t>
  </si>
  <si>
    <t xml:space="preserve">Virement </t>
  </si>
  <si>
    <t>FOURMI</t>
  </si>
  <si>
    <t>Bernard</t>
  </si>
  <si>
    <t>FROT</t>
  </si>
  <si>
    <t>Gilles Antoine</t>
  </si>
  <si>
    <t>FRUIT</t>
  </si>
  <si>
    <t>Olivier</t>
  </si>
  <si>
    <t>GIROUX</t>
  </si>
  <si>
    <t>Romain</t>
  </si>
  <si>
    <t>GLUCKMAN</t>
  </si>
  <si>
    <t>Christian</t>
  </si>
  <si>
    <t>GREAUME</t>
  </si>
  <si>
    <t>Paul</t>
  </si>
  <si>
    <t>GRESSIER</t>
  </si>
  <si>
    <t>Jérome</t>
  </si>
  <si>
    <t>GUILMEAU</t>
  </si>
  <si>
    <t>Laurent</t>
  </si>
  <si>
    <t>GUZIAN</t>
  </si>
  <si>
    <t>HANNOUCHE</t>
  </si>
  <si>
    <t>Gilbert</t>
  </si>
  <si>
    <t>HONDET</t>
  </si>
  <si>
    <t>ITCIA</t>
  </si>
  <si>
    <t>Jean-Baptiste</t>
  </si>
  <si>
    <t>Lionel</t>
  </si>
  <si>
    <t>JOURDAIN</t>
  </si>
  <si>
    <t>Roland</t>
  </si>
  <si>
    <t>KERDRAON</t>
  </si>
  <si>
    <t>Jean Jacques</t>
  </si>
  <si>
    <t>LACOCHE</t>
  </si>
  <si>
    <t>Cédric</t>
  </si>
  <si>
    <t>Jonathan</t>
  </si>
  <si>
    <t>Gérard</t>
  </si>
  <si>
    <t>en attente</t>
  </si>
  <si>
    <t>LAPLENIE</t>
  </si>
  <si>
    <t>LE GOFF</t>
  </si>
  <si>
    <t>Jean-Marie</t>
  </si>
  <si>
    <t>LEROY</t>
  </si>
  <si>
    <t>Damien</t>
  </si>
  <si>
    <t>MOULIN</t>
  </si>
  <si>
    <t>Yves</t>
  </si>
  <si>
    <t>NASCIMENTO</t>
  </si>
  <si>
    <t>Jean-Paul</t>
  </si>
  <si>
    <t>NOURRY</t>
  </si>
  <si>
    <t>PAUL</t>
  </si>
  <si>
    <t>Patrice</t>
  </si>
  <si>
    <t>PINSARD</t>
  </si>
  <si>
    <t>Thibaut</t>
  </si>
  <si>
    <t>PINTUS</t>
  </si>
  <si>
    <t>Hugues</t>
  </si>
  <si>
    <t>QASMI</t>
  </si>
  <si>
    <t>Hicham</t>
  </si>
  <si>
    <t>RAEPSAET</t>
  </si>
  <si>
    <t>Bruno</t>
  </si>
  <si>
    <t>SAILLARD</t>
  </si>
  <si>
    <t>TEZE</t>
  </si>
  <si>
    <t>VANHOUTTE</t>
  </si>
  <si>
    <t>Pascal</t>
  </si>
  <si>
    <t>André</t>
  </si>
  <si>
    <t>chèque 444</t>
  </si>
  <si>
    <t xml:space="preserve">CAPOROSSI </t>
  </si>
  <si>
    <t>Sylvie</t>
  </si>
  <si>
    <t>payé Bernard</t>
  </si>
  <si>
    <t>TOTAL QUANTITE SECTION</t>
  </si>
  <si>
    <t>Tenue fournie pour les offres cyclosport et compétition (non incluse pour l'offre basique cyclosport loisir)</t>
  </si>
  <si>
    <t xml:space="preserve">
Les tailles seront confirmées lors de la séance d'essayage début décembre 2019</t>
  </si>
  <si>
    <r>
      <t xml:space="preserve">
1) Mettre une quantité sur la ligne à votre Nom dans les colonnes des articles désirés (si votre nom n'est pas présent, ajoutez le en bas de liste)
2) Noter le montant de sa commande en colonne W
3) Quitter le fichier (enregistrement automatique)
4) Effectuer le paiement de sa commande (virement ou chèque) avant le 15/12/2019
Merci de modifier uniquement la ligne à votre nom.
En cas de problème, mail à Romain Giroux : </t>
    </r>
    <r>
      <rPr>
        <sz val="10"/>
        <color rgb="FF0000FF"/>
        <rFont val="Arial"/>
      </rPr>
      <t>romgrx@gmail.com</t>
    </r>
  </si>
  <si>
    <t>Date limite de commande :</t>
  </si>
  <si>
    <t>Taille</t>
  </si>
  <si>
    <t>Cuissard court sans bretellesFemmePremium</t>
  </si>
  <si>
    <t>Maillot manches courtesFemmeConfort</t>
  </si>
  <si>
    <t>Maillot été (Oui/Non)</t>
  </si>
  <si>
    <t>43/46</t>
  </si>
  <si>
    <t>Non</t>
  </si>
  <si>
    <t>Oui</t>
  </si>
  <si>
    <t>39/42</t>
  </si>
  <si>
    <t>X</t>
  </si>
  <si>
    <t>47/49</t>
  </si>
  <si>
    <t>CAPOROSSI</t>
  </si>
  <si>
    <t>35/38</t>
  </si>
  <si>
    <t>VEILLARD</t>
  </si>
  <si>
    <t>Nicolas</t>
  </si>
  <si>
    <t>Taille 35/38</t>
  </si>
  <si>
    <t>Taille S</t>
  </si>
  <si>
    <t>Taille 39/42</t>
  </si>
  <si>
    <t>Taille M</t>
  </si>
  <si>
    <t>Taille L</t>
  </si>
  <si>
    <t>Taille 43/46</t>
  </si>
  <si>
    <t>Taille XL</t>
  </si>
  <si>
    <t>Taille XXL</t>
  </si>
  <si>
    <t>Taille 47/49</t>
  </si>
  <si>
    <t>Taille XXXL</t>
  </si>
  <si>
    <t>Total commandes supp</t>
  </si>
  <si>
    <t>Commande pack</t>
  </si>
  <si>
    <t>Informations :</t>
  </si>
  <si>
    <t>SEJOUR ESPAGNE MARS 2020</t>
  </si>
  <si>
    <t xml:space="preserve">Contact : </t>
  </si>
  <si>
    <t>Fourmi Bernard
0676405410</t>
  </si>
  <si>
    <t>Séjour CAMBRILS - 53 Douze
du 22 mars au 29 mars 2020</t>
  </si>
  <si>
    <t>Séjour MAJORQUE - Aventure Bike
du 22 mars au 29 mars 2020</t>
  </si>
  <si>
    <t xml:space="preserve">Cloture des réservations sur ce fichier: </t>
  </si>
  <si>
    <t>en cours</t>
  </si>
  <si>
    <t>Hébergement (chambre double) :
336€ pension complète</t>
  </si>
  <si>
    <t>Hébergement (taxe, chambre double, adhésion) :
385€ demie pension</t>
  </si>
  <si>
    <t>Cloture des paiements de l'acompte:
(virement ou chèque)</t>
  </si>
  <si>
    <t>Transfert aéroport : 30€ Aller + Retour</t>
  </si>
  <si>
    <r>
      <t xml:space="preserve">Pour chaque séjour, virement ou chèque d'acompte de </t>
    </r>
    <r>
      <rPr>
        <b/>
        <sz val="10"/>
        <rFont val="Arial"/>
      </rPr>
      <t>180€ par personne</t>
    </r>
    <r>
      <rPr>
        <sz val="10"/>
        <color rgb="FF000000"/>
        <rFont val="Arial"/>
      </rPr>
      <t xml:space="preserve"> pour valider la réservation, à l'ordre de "ASM Cyclosport Compétition", à envoyer à Bruno RAEPSAET - 9 rue de la Boissière - 92260 FONTENAY AUX ROSES</t>
    </r>
  </si>
  <si>
    <t>A ajouter  : Transport Avion (Barcelone) + transfert aéroport
                  Voiture
                  Location vélo (si besoin)</t>
  </si>
  <si>
    <t>A ajouter  : Transport Avion vols Transavia Orly-Palma de Majorque - Aller dimanche 22 mars vol TO3218 - retour dimanche 29 mars vol TO3211 (135€ avec un bagage en soute)
                   Location vélo (si besoin)</t>
  </si>
  <si>
    <t>Détail prestation (par personne) :</t>
  </si>
  <si>
    <t>Adhésion 2020 - Activités cyclistes    10€</t>
  </si>
  <si>
    <t>8 jours / 7 nuits en hôtel ****, demi-pension, chambres doubles ou twins    369,60€</t>
  </si>
  <si>
    <t>Paiement du solde avant le 15 février 2020
(paiement échelonné en janvier / février possible sur demande)</t>
  </si>
  <si>
    <t>possibilité 9 jours / 8 nuits en demi-pension, chambre individuelle    539,60€</t>
  </si>
  <si>
    <t>Taxe de séjour     15,40€</t>
  </si>
  <si>
    <t>Local vélo,
Carte des parcours cyclistes + Traces GPS,
Road book + courbes des dénivelés,
Assurance ANNULATION et RAPATRIEMENT
Règlement individuel ou groupé,
Chèque, Carte bancaire, Chèques vacances, Virement…..
Possibilité de location de GPS.</t>
  </si>
  <si>
    <t>5 traces GPX, assurance assistance-rapatriement incluse. Non inclus: consommations à table. Transfert aéroprt (60 kmx 2) : 15 € par trajet + 15 € pour une valise à vélo. Loueur sur place dans l'hôtel: Wheelpsort</t>
  </si>
  <si>
    <t>Hébergement en Pension complète,
Buffet à volonté, ¼ vin + ½ eau,
Déjeuner de 13 à 14h30,
Ménage journalier,
Draps et linge de toilette fournis,
En option, hébergement seul ou demi-pension.
Logé dans un village vacances, 300m de la mer, avec buffet à volonté, wifi gratuit, piscine intérieure et extérieure, salle de sport… Le vin est en option à table.
Au sud de Barcelone, sur la costa Daurada, Cambrils bénéficie d’un climat très doux. L’arrière pays est une succession de routes typiques et spectaculaires qui ouvrent l’ascension de montées plus rudes….</t>
  </si>
  <si>
    <t>L'hôtel se trouve dans le nord de l’île, à 60 km de Palma, ce qui permet d’accéder rapidement aux plus beaux parcours de l’île et en particulier à ceux de la Sierra Tramuntana toute proche.
Parmi les cols comme ceux de Sa Battala et de Puig Mayor (9 km à 4 %), il y a la fameuse montée en lacets depuis la plage de Sa Calobra. Dans le top 10 des plus belles montées d’Europe, elle offre 21 lacets sur 9,5 km à 7 % avec quelques épingles à plus de 10 %.
Le Cap Formentor, où l’on croise chaque matin des centaines de cyclistes, est également l’une de nos routes de prédilection.
L’hôtel ****, en bordure de plage, se trouve entre Pollensa et Alcudia.</t>
  </si>
  <si>
    <t xml:space="preserve">Pour vous donner envie, quelques vidéos des sites proposés : </t>
  </si>
  <si>
    <t>https://youtu.be/JV8tceOhuUo</t>
  </si>
  <si>
    <t>https://youtu.be/AsjUu4RAjEQ</t>
  </si>
  <si>
    <t xml:space="preserve">Lien organisateur : </t>
  </si>
  <si>
    <t>https://53douze.com/sejours-stage-cycliste-libres-cambrils-costa-brava-espagne-entrainement/</t>
  </si>
  <si>
    <t>https://www.aventurebike.org/produit/sejour-velo-majorque/</t>
  </si>
  <si>
    <t>Participation : OUI / NON + nombre de participants</t>
  </si>
  <si>
    <t>NON</t>
  </si>
  <si>
    <t>OUI - 1 participant</t>
  </si>
  <si>
    <t>qté Cde</t>
  </si>
  <si>
    <t>qté Taille</t>
  </si>
  <si>
    <t>PACK ADHERENT</t>
  </si>
  <si>
    <t>CDF.102WOM</t>
  </si>
  <si>
    <t>Couvre chaussures hiver polaire</t>
  </si>
  <si>
    <t>CDF.905</t>
  </si>
  <si>
    <t>Pièce</t>
  </si>
  <si>
    <t>Prix unitaire</t>
  </si>
  <si>
    <t>Total</t>
  </si>
  <si>
    <t>Réglé</t>
  </si>
  <si>
    <t>mode de Paiement</t>
  </si>
  <si>
    <t>Date paiement</t>
  </si>
  <si>
    <t>Statut commande</t>
  </si>
  <si>
    <t>Christian HONDET</t>
  </si>
  <si>
    <t>1 maillot manches courtes Premium</t>
  </si>
  <si>
    <t>livré</t>
  </si>
  <si>
    <t>1 cuissard court Premium</t>
  </si>
  <si>
    <t>Bernard et Sylvie FOURMI</t>
  </si>
  <si>
    <t>1 paire de manchettes</t>
  </si>
  <si>
    <t>1 maillot Aero blanc "été"</t>
  </si>
  <si>
    <t>3XL</t>
  </si>
  <si>
    <t>Laurent CAPOROSSI</t>
  </si>
  <si>
    <t>1 maillot de pluie manches longues</t>
  </si>
  <si>
    <t>1 coupe vent sans manches Premium</t>
  </si>
  <si>
    <t>Yves MOULIN</t>
  </si>
  <si>
    <t>préparé</t>
  </si>
  <si>
    <t>Gérard LACOCHE</t>
  </si>
  <si>
    <t>1 paire de gants courts</t>
  </si>
  <si>
    <t>Jonathan LACOCHE</t>
  </si>
  <si>
    <t>Jean-Jacques KERDRAON</t>
  </si>
  <si>
    <t>André et Aleks AUBRY</t>
  </si>
  <si>
    <t>1 paire de chaussettes</t>
  </si>
  <si>
    <t>43/45</t>
  </si>
  <si>
    <t>Thierry FONTAINE</t>
  </si>
  <si>
    <t>Baptiste AMIET</t>
  </si>
  <si>
    <t>lvré</t>
  </si>
  <si>
    <t>Romain GIROUX</t>
  </si>
  <si>
    <t xml:space="preserve">virement </t>
  </si>
  <si>
    <t>Laurent GUILMEAU</t>
  </si>
  <si>
    <t>Laurent LAPLENIE</t>
  </si>
  <si>
    <t>Jean-Paul NASCIMENTO</t>
  </si>
  <si>
    <t>restant dû</t>
  </si>
  <si>
    <t>TOTAL</t>
  </si>
  <si>
    <t>REMARQUES</t>
  </si>
  <si>
    <t>Christian NOURRY</t>
  </si>
  <si>
    <t>Coupe vent sans manches Premium 202</t>
  </si>
  <si>
    <t>-</t>
  </si>
  <si>
    <t>commandé</t>
  </si>
  <si>
    <t>retour stock OK</t>
  </si>
  <si>
    <t>Hicham QASMI</t>
  </si>
  <si>
    <t>Combi Spécial Course Aero 604</t>
  </si>
  <si>
    <t>Combi manches longues Aero 603L</t>
  </si>
  <si>
    <t>Bernard FOURMI</t>
  </si>
  <si>
    <t>Maillot manches longues Confort 108</t>
  </si>
  <si>
    <t>Chaussettes JUNE</t>
  </si>
  <si>
    <t>Maillot manches courtes Premium 103</t>
  </si>
  <si>
    <t>2XL</t>
  </si>
  <si>
    <t>Jérôme GRESSIER</t>
  </si>
  <si>
    <t>Maillot manches courtes AERO blanc 104</t>
  </si>
  <si>
    <t>prêt</t>
  </si>
  <si>
    <t>Essai Premium L avant commande</t>
  </si>
  <si>
    <t>gants été 903</t>
  </si>
  <si>
    <t>Laurent SAILLARD</t>
  </si>
  <si>
    <t>40/42</t>
  </si>
  <si>
    <t>Pauline RICORD</t>
  </si>
  <si>
    <t>pack nouvel adhérent</t>
  </si>
  <si>
    <t>Maillot manches courtes Aero blanc 104</t>
  </si>
  <si>
    <t>Cuissard court Premium 303</t>
  </si>
  <si>
    <t>Chaussettes club 908</t>
  </si>
  <si>
    <t>Gants été 903</t>
  </si>
  <si>
    <t>Gilet coupe vent Premium 202</t>
  </si>
  <si>
    <t>Eric VALLADE</t>
  </si>
  <si>
    <t>Gilbert HANNOUCHE</t>
  </si>
  <si>
    <t>livré / à payer</t>
  </si>
  <si>
    <t>Lionel KURTZEMANN</t>
  </si>
  <si>
    <t>Collant hiver 307</t>
  </si>
  <si>
    <t>Aleksandr AUBRY</t>
  </si>
  <si>
    <t>Combinaison course AERO 604</t>
  </si>
  <si>
    <t>André AUBRY</t>
  </si>
  <si>
    <t>Philippe LECOUSTUMER</t>
  </si>
  <si>
    <t>Lionel ITCIA</t>
  </si>
  <si>
    <t>1 prêt</t>
  </si>
  <si>
    <t>Wagner BEZERRA</t>
  </si>
  <si>
    <t>Stéphane COTTEREAU</t>
  </si>
  <si>
    <t>Maillot manches longues Confort</t>
  </si>
  <si>
    <t>Utilisation du solde 8,40€ pour achat chaussettes June</t>
  </si>
  <si>
    <t>Veste thermique Premium</t>
  </si>
  <si>
    <t>Jean-Luc MARCOT</t>
  </si>
  <si>
    <t>Statuts commandes possibles</t>
  </si>
  <si>
    <t>à commander</t>
  </si>
  <si>
    <t>à préparer</t>
  </si>
  <si>
    <r>
      <t xml:space="preserve">Veste Thermique Premium </t>
    </r>
    <r>
      <rPr>
        <b/>
        <sz val="11"/>
        <color rgb="FF000000"/>
        <rFont val="Calibri"/>
        <family val="2"/>
      </rPr>
      <t>ORANGE FLUO</t>
    </r>
    <r>
      <rPr>
        <sz val="11"/>
        <color rgb="FF000000"/>
        <rFont val="Calibri"/>
      </rPr>
      <t xml:space="preserve"> (tissu Atomic doublé polaire)</t>
    </r>
  </si>
  <si>
    <t>NOM Prénom:</t>
  </si>
  <si>
    <t>Montant dû</t>
  </si>
  <si>
    <t>AS MEUDON 2021
Pack renouvellement</t>
  </si>
  <si>
    <t>Paire de chaussettes hautes JUNE</t>
  </si>
  <si>
    <t>JUNE</t>
  </si>
  <si>
    <t>Nouveau</t>
  </si>
</sst>
</file>

<file path=xl/styles.xml><?xml version="1.0" encoding="utf-8"?>
<styleSheet xmlns="http://schemas.openxmlformats.org/spreadsheetml/2006/main">
  <numFmts count="6">
    <numFmt numFmtId="8" formatCode="#,##0.00\ &quot;€&quot;;[Red]\-#,##0.00\ &quot;€&quot;"/>
    <numFmt numFmtId="164" formatCode="#,##0.00\ &quot;€&quot;"/>
    <numFmt numFmtId="165" formatCode="#,##0.00\ [$€-1]"/>
    <numFmt numFmtId="166" formatCode="#,##0.00&quot;€&quot;"/>
    <numFmt numFmtId="167" formatCode="d/m/yyyy"/>
    <numFmt numFmtId="168" formatCode="_-* #,##0.00\ &quot;€&quot;_-;\-* #,##0.00\ &quot;€&quot;_-;_-* &quot;-&quot;??\ &quot;€&quot;_-;_-@"/>
  </numFmts>
  <fonts count="55">
    <font>
      <sz val="10"/>
      <color rgb="FF000000"/>
      <name val="Arial"/>
    </font>
    <font>
      <b/>
      <sz val="16"/>
      <color rgb="FF1F497D"/>
      <name val="Calibri"/>
    </font>
    <font>
      <sz val="11"/>
      <color rgb="FF000000"/>
      <name val="Calibri"/>
    </font>
    <font>
      <b/>
      <i/>
      <sz val="11"/>
      <color rgb="FF000000"/>
      <name val="Calibri"/>
    </font>
    <font>
      <sz val="10"/>
      <name val="Arial"/>
    </font>
    <font>
      <sz val="11"/>
      <color theme="1"/>
      <name val="Calibri"/>
    </font>
    <font>
      <sz val="10"/>
      <color theme="1"/>
      <name val="Calibri"/>
    </font>
    <font>
      <b/>
      <sz val="13"/>
      <color rgb="FF000000"/>
      <name val="Calibri"/>
    </font>
    <font>
      <b/>
      <sz val="14"/>
      <color rgb="FF000000"/>
      <name val="Arial"/>
    </font>
    <font>
      <b/>
      <u/>
      <sz val="18"/>
      <color rgb="FF000000"/>
      <name val="Arial"/>
    </font>
    <font>
      <sz val="14"/>
      <color rgb="FFFF0000"/>
      <name val="Calibri"/>
    </font>
    <font>
      <b/>
      <sz val="14"/>
      <color rgb="FFFF0000"/>
      <name val="Calibri"/>
    </font>
    <font>
      <u/>
      <sz val="14"/>
      <color rgb="FF000000"/>
      <name val="Calibri"/>
    </font>
    <font>
      <sz val="14"/>
      <color rgb="FF000000"/>
      <name val="Calibri"/>
    </font>
    <font>
      <sz val="11"/>
      <color rgb="FF000000"/>
      <name val="Arial"/>
    </font>
    <font>
      <sz val="10"/>
      <color rgb="FF000000"/>
      <name val="Calibri"/>
    </font>
    <font>
      <sz val="10"/>
      <color rgb="FF000000"/>
      <name val="Roboto"/>
    </font>
    <font>
      <sz val="10"/>
      <color theme="1"/>
      <name val="Arial"/>
    </font>
    <font>
      <b/>
      <sz val="14"/>
      <color theme="1"/>
      <name val="Arial"/>
    </font>
    <font>
      <sz val="10"/>
      <color theme="1"/>
      <name val="Calibri"/>
    </font>
    <font>
      <sz val="14"/>
      <color theme="1"/>
      <name val="Calibri"/>
    </font>
    <font>
      <sz val="14"/>
      <color rgb="FF000000"/>
      <name val="Arial"/>
    </font>
    <font>
      <sz val="14"/>
      <color theme="1"/>
      <name val="Arial"/>
    </font>
    <font>
      <sz val="14"/>
      <color rgb="FF000000"/>
      <name val="Inconsolata"/>
    </font>
    <font>
      <b/>
      <sz val="14"/>
      <color theme="1"/>
      <name val="Calibri"/>
    </font>
    <font>
      <b/>
      <sz val="18"/>
      <color theme="1"/>
      <name val="Calibri"/>
    </font>
    <font>
      <u/>
      <sz val="14"/>
      <color rgb="FF0000FF"/>
      <name val="Arial"/>
    </font>
    <font>
      <b/>
      <i/>
      <sz val="12"/>
      <color rgb="FF38761D"/>
      <name val="Calibri"/>
    </font>
    <font>
      <u/>
      <sz val="14"/>
      <color rgb="FF0000FF"/>
      <name val="Arial"/>
    </font>
    <font>
      <sz val="12"/>
      <color theme="1"/>
      <name val="Calibri"/>
    </font>
    <font>
      <sz val="10"/>
      <color rgb="FF333333"/>
      <name val="Helvetica"/>
    </font>
    <font>
      <u/>
      <sz val="10"/>
      <color rgb="FF0000FF"/>
      <name val="Arial"/>
    </font>
    <font>
      <b/>
      <sz val="10"/>
      <color rgb="FF333333"/>
      <name val="Arial"/>
    </font>
    <font>
      <sz val="10"/>
      <color rgb="FF333333"/>
      <name val="Arial"/>
    </font>
    <font>
      <b/>
      <sz val="12"/>
      <color theme="1"/>
      <name val="Calibri"/>
    </font>
    <font>
      <b/>
      <sz val="9"/>
      <color theme="1"/>
      <name val="Calibri"/>
    </font>
    <font>
      <u/>
      <sz val="10"/>
      <color rgb="FF0000FF"/>
      <name val="Arial"/>
    </font>
    <font>
      <u/>
      <sz val="10"/>
      <color rgb="FF0000FF"/>
      <name val="Arial"/>
    </font>
    <font>
      <b/>
      <sz val="10"/>
      <color theme="1"/>
      <name val="Calibri"/>
    </font>
    <font>
      <u/>
      <sz val="10"/>
      <color rgb="FF0000FF"/>
      <name val="Arial"/>
    </font>
    <font>
      <u/>
      <sz val="10"/>
      <color rgb="FF0000FF"/>
      <name val="Arial"/>
    </font>
    <font>
      <sz val="12"/>
      <color theme="1"/>
      <name val="Arial"/>
    </font>
    <font>
      <b/>
      <sz val="14"/>
      <color rgb="FF000000"/>
      <name val="Calibri"/>
    </font>
    <font>
      <b/>
      <sz val="11"/>
      <color theme="1"/>
      <name val="Calibri"/>
    </font>
    <font>
      <b/>
      <sz val="10"/>
      <name val="Arial"/>
    </font>
    <font>
      <b/>
      <sz val="11"/>
      <color rgb="FF000000"/>
      <name val="Calibri"/>
    </font>
    <font>
      <u/>
      <sz val="11"/>
      <color rgb="FF000000"/>
      <name val="Calibri"/>
    </font>
    <font>
      <u/>
      <sz val="10"/>
      <name val="Arial"/>
    </font>
    <font>
      <sz val="10"/>
      <color rgb="FF0000FF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sz val="10"/>
      <color rgb="FF000000"/>
      <name val="Arial"/>
      <family val="2"/>
    </font>
    <font>
      <b/>
      <i/>
      <sz val="15"/>
      <color rgb="FF000000"/>
      <name val="Arial"/>
      <family val="2"/>
    </font>
    <font>
      <b/>
      <sz val="16"/>
      <color rgb="FF1F497D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CCC0D9"/>
        <bgColor rgb="FFCCC0D9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99CC00"/>
        <bgColor rgb="FF99CC00"/>
      </patternFill>
    </fill>
    <fill>
      <patternFill patternType="solid">
        <fgColor rgb="FF31859B"/>
        <bgColor rgb="FF31859B"/>
      </patternFill>
    </fill>
    <fill>
      <patternFill patternType="solid">
        <fgColor rgb="FF00CCFF"/>
        <bgColor rgb="FF00CC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CCC0DA"/>
        <bgColor rgb="FFCCC0DA"/>
      </patternFill>
    </fill>
    <fill>
      <patternFill patternType="solid">
        <fgColor rgb="FFFC9EEA"/>
        <bgColor rgb="FFFC9EEA"/>
      </patternFill>
    </fill>
    <fill>
      <patternFill patternType="solid">
        <fgColor rgb="FFF9CB9C"/>
        <bgColor rgb="FFF9CB9C"/>
      </patternFill>
    </fill>
    <fill>
      <patternFill patternType="solid">
        <fgColor rgb="FFB7E1CD"/>
        <bgColor rgb="FFB7E1CD"/>
      </patternFill>
    </fill>
    <fill>
      <patternFill patternType="solid">
        <fgColor rgb="FF92D050"/>
        <bgColor rgb="FF92D050"/>
      </patternFill>
    </fill>
    <fill>
      <patternFill patternType="solid">
        <fgColor rgb="FFA4C2F4"/>
        <bgColor rgb="FFA4C2F4"/>
      </patternFill>
    </fill>
    <fill>
      <patternFill patternType="solid">
        <fgColor rgb="FFE8F0FE"/>
        <bgColor rgb="FFE8F0FE"/>
      </patternFill>
    </fill>
    <fill>
      <patternFill patternType="solid">
        <fgColor rgb="FFD5A6BD"/>
        <bgColor rgb="FFD5A6BD"/>
      </patternFill>
    </fill>
    <fill>
      <patternFill patternType="solid">
        <fgColor rgb="FFB7B7B7"/>
        <bgColor rgb="FFB7B7B7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theme="9"/>
        <bgColor theme="9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theme="5" tint="0.79998168889431442"/>
        <bgColor rgb="FFFFCC00"/>
      </patternFill>
    </fill>
    <fill>
      <patternFill patternType="solid">
        <fgColor theme="1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2" fillId="5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8" fontId="2" fillId="5" borderId="1" xfId="0" applyNumberFormat="1" applyFont="1" applyFill="1" applyBorder="1" applyAlignment="1">
      <alignment horizontal="center" vertical="center" wrapText="1"/>
    </xf>
    <xf numFmtId="8" fontId="2" fillId="5" borderId="1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6" fillId="0" borderId="21" xfId="0" applyFont="1" applyBorder="1"/>
    <xf numFmtId="0" fontId="9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14" fontId="11" fillId="0" borderId="21" xfId="0" applyNumberFormat="1" applyFont="1" applyBorder="1" applyAlignment="1">
      <alignment vertical="center"/>
    </xf>
    <xf numFmtId="0" fontId="6" fillId="10" borderId="21" xfId="0" applyFont="1" applyFill="1" applyBorder="1"/>
    <xf numFmtId="0" fontId="6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left" vertical="center"/>
    </xf>
    <xf numFmtId="0" fontId="13" fillId="0" borderId="21" xfId="0" applyFont="1" applyBorder="1" applyAlignment="1">
      <alignment vertical="center"/>
    </xf>
    <xf numFmtId="0" fontId="6" fillId="0" borderId="27" xfId="0" applyFont="1" applyBorder="1"/>
    <xf numFmtId="0" fontId="6" fillId="0" borderId="27" xfId="0" applyFont="1" applyBorder="1" applyAlignment="1">
      <alignment horizontal="center"/>
    </xf>
    <xf numFmtId="0" fontId="2" fillId="11" borderId="11" xfId="0" applyFont="1" applyFill="1" applyBorder="1" applyAlignment="1">
      <alignment horizontal="center" textRotation="60" wrapText="1"/>
    </xf>
    <xf numFmtId="0" fontId="2" fillId="11" borderId="30" xfId="0" applyFont="1" applyFill="1" applyBorder="1" applyAlignment="1">
      <alignment horizontal="center" textRotation="60" wrapText="1"/>
    </xf>
    <xf numFmtId="0" fontId="2" fillId="12" borderId="30" xfId="0" applyFont="1" applyFill="1" applyBorder="1" applyAlignment="1">
      <alignment horizontal="center" textRotation="60" wrapText="1"/>
    </xf>
    <xf numFmtId="0" fontId="14" fillId="13" borderId="30" xfId="0" applyFont="1" applyFill="1" applyBorder="1" applyAlignment="1">
      <alignment horizontal="center" textRotation="60" wrapText="1"/>
    </xf>
    <xf numFmtId="0" fontId="6" fillId="14" borderId="1" xfId="0" applyFont="1" applyFill="1" applyBorder="1" applyAlignment="1">
      <alignment horizontal="center" textRotation="60"/>
    </xf>
    <xf numFmtId="0" fontId="6" fillId="15" borderId="21" xfId="0" applyFont="1" applyFill="1" applyBorder="1" applyAlignment="1">
      <alignment horizontal="center"/>
    </xf>
    <xf numFmtId="166" fontId="2" fillId="15" borderId="5" xfId="0" applyNumberFormat="1" applyFont="1" applyFill="1" applyBorder="1" applyAlignment="1">
      <alignment horizontal="center"/>
    </xf>
    <xf numFmtId="166" fontId="2" fillId="15" borderId="1" xfId="0" applyNumberFormat="1" applyFont="1" applyFill="1" applyBorder="1" applyAlignment="1">
      <alignment horizontal="center"/>
    </xf>
    <xf numFmtId="166" fontId="14" fillId="15" borderId="1" xfId="0" applyNumberFormat="1" applyFont="1" applyFill="1" applyBorder="1" applyAlignment="1">
      <alignment horizontal="center"/>
    </xf>
    <xf numFmtId="0" fontId="2" fillId="15" borderId="0" xfId="0" applyFont="1" applyFill="1" applyAlignment="1">
      <alignment horizontal="center"/>
    </xf>
    <xf numFmtId="0" fontId="6" fillId="16" borderId="30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6" fillId="16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166" fontId="6" fillId="10" borderId="0" xfId="0" applyNumberFormat="1" applyFont="1" applyFill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167" fontId="6" fillId="10" borderId="0" xfId="0" applyNumberFormat="1" applyFont="1" applyFill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14" fontId="16" fillId="5" borderId="0" xfId="0" applyNumberFormat="1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6" fillId="9" borderId="0" xfId="0" applyFont="1" applyFill="1" applyAlignment="1">
      <alignment horizontal="center" vertical="center"/>
    </xf>
    <xf numFmtId="0" fontId="15" fillId="17" borderId="1" xfId="0" applyFont="1" applyFill="1" applyBorder="1" applyAlignment="1">
      <alignment horizontal="center"/>
    </xf>
    <xf numFmtId="0" fontId="17" fillId="17" borderId="5" xfId="0" applyFont="1" applyFill="1" applyBorder="1" applyAlignment="1">
      <alignment horizontal="center"/>
    </xf>
    <xf numFmtId="0" fontId="17" fillId="17" borderId="5" xfId="0" applyFont="1" applyFill="1" applyBorder="1" applyAlignment="1"/>
    <xf numFmtId="0" fontId="17" fillId="17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17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17" borderId="1" xfId="0" applyFont="1" applyFill="1" applyBorder="1" applyAlignment="1"/>
    <xf numFmtId="0" fontId="17" fillId="5" borderId="30" xfId="0" applyFont="1" applyFill="1" applyBorder="1" applyAlignment="1"/>
    <xf numFmtId="0" fontId="17" fillId="5" borderId="11" xfId="0" applyFont="1" applyFill="1" applyBorder="1" applyAlignment="1"/>
    <xf numFmtId="0" fontId="17" fillId="5" borderId="11" xfId="0" applyFont="1" applyFill="1" applyBorder="1" applyAlignment="1"/>
    <xf numFmtId="0" fontId="17" fillId="5" borderId="11" xfId="0" applyFont="1" applyFill="1" applyBorder="1" applyAlignment="1">
      <alignment horizontal="center" vertical="center"/>
    </xf>
    <xf numFmtId="0" fontId="18" fillId="16" borderId="0" xfId="0" applyFont="1" applyFill="1" applyAlignment="1">
      <alignment horizontal="left"/>
    </xf>
    <xf numFmtId="0" fontId="18" fillId="16" borderId="0" xfId="0" applyFont="1" applyFill="1" applyAlignment="1">
      <alignment horizontal="center"/>
    </xf>
    <xf numFmtId="0" fontId="18" fillId="16" borderId="0" xfId="0" applyFont="1" applyFill="1" applyAlignment="1">
      <alignment horizontal="center"/>
    </xf>
    <xf numFmtId="0" fontId="18" fillId="16" borderId="0" xfId="0" applyFont="1" applyFill="1" applyAlignment="1">
      <alignment horizontal="center" vertical="center"/>
    </xf>
    <xf numFmtId="0" fontId="18" fillId="16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10" borderId="0" xfId="0" applyFont="1" applyFill="1" applyAlignment="1">
      <alignment horizontal="center"/>
    </xf>
    <xf numFmtId="0" fontId="6" fillId="10" borderId="0" xfId="0" applyFont="1" applyFill="1"/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0" fontId="19" fillId="0" borderId="21" xfId="0" applyFont="1" applyBorder="1"/>
    <xf numFmtId="0" fontId="2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center" vertical="center"/>
    </xf>
    <xf numFmtId="0" fontId="13" fillId="11" borderId="31" xfId="0" applyFont="1" applyFill="1" applyBorder="1" applyAlignment="1">
      <alignment horizontal="center" textRotation="60" wrapText="1"/>
    </xf>
    <xf numFmtId="0" fontId="13" fillId="11" borderId="10" xfId="0" applyFont="1" applyFill="1" applyBorder="1" applyAlignment="1">
      <alignment horizontal="center" textRotation="60" wrapText="1"/>
    </xf>
    <xf numFmtId="0" fontId="13" fillId="11" borderId="32" xfId="0" applyFont="1" applyFill="1" applyBorder="1" applyAlignment="1">
      <alignment horizontal="center" textRotation="60" wrapText="1"/>
    </xf>
    <xf numFmtId="0" fontId="13" fillId="11" borderId="11" xfId="0" applyFont="1" applyFill="1" applyBorder="1" applyAlignment="1">
      <alignment horizontal="center" textRotation="60" wrapText="1"/>
    </xf>
    <xf numFmtId="0" fontId="13" fillId="12" borderId="11" xfId="0" applyFont="1" applyFill="1" applyBorder="1" applyAlignment="1">
      <alignment horizontal="center" textRotation="60" wrapText="1"/>
    </xf>
    <xf numFmtId="0" fontId="13" fillId="12" borderId="9" xfId="0" applyFont="1" applyFill="1" applyBorder="1" applyAlignment="1">
      <alignment horizontal="center" textRotation="60" wrapText="1"/>
    </xf>
    <xf numFmtId="0" fontId="13" fillId="12" borderId="31" xfId="0" applyFont="1" applyFill="1" applyBorder="1" applyAlignment="1">
      <alignment horizontal="center" textRotation="60" wrapText="1"/>
    </xf>
    <xf numFmtId="0" fontId="13" fillId="12" borderId="33" xfId="0" applyFont="1" applyFill="1" applyBorder="1" applyAlignment="1">
      <alignment horizontal="center" textRotation="60" wrapText="1"/>
    </xf>
    <xf numFmtId="0" fontId="21" fillId="11" borderId="31" xfId="0" applyFont="1" applyFill="1" applyBorder="1" applyAlignment="1">
      <alignment horizontal="center" textRotation="60" wrapText="1"/>
    </xf>
    <xf numFmtId="0" fontId="13" fillId="11" borderId="32" xfId="0" applyFont="1" applyFill="1" applyBorder="1" applyAlignment="1">
      <alignment horizontal="center" vertical="center" textRotation="60" wrapText="1"/>
    </xf>
    <xf numFmtId="0" fontId="21" fillId="13" borderId="32" xfId="0" applyFont="1" applyFill="1" applyBorder="1" applyAlignment="1">
      <alignment horizontal="center" textRotation="60" wrapText="1"/>
    </xf>
    <xf numFmtId="0" fontId="20" fillId="0" borderId="0" xfId="0" applyFont="1"/>
    <xf numFmtId="0" fontId="21" fillId="18" borderId="32" xfId="0" applyFont="1" applyFill="1" applyBorder="1" applyAlignment="1">
      <alignment horizontal="center" textRotation="60" wrapText="1"/>
    </xf>
    <xf numFmtId="0" fontId="20" fillId="15" borderId="21" xfId="0" applyFont="1" applyFill="1" applyBorder="1" applyAlignment="1">
      <alignment horizontal="center"/>
    </xf>
    <xf numFmtId="0" fontId="20" fillId="15" borderId="22" xfId="0" applyFont="1" applyFill="1" applyBorder="1" applyAlignment="1">
      <alignment horizontal="center"/>
    </xf>
    <xf numFmtId="166" fontId="13" fillId="15" borderId="34" xfId="0" applyNumberFormat="1" applyFont="1" applyFill="1" applyBorder="1" applyAlignment="1">
      <alignment horizontal="center"/>
    </xf>
    <xf numFmtId="166" fontId="13" fillId="15" borderId="4" xfId="0" applyNumberFormat="1" applyFont="1" applyFill="1" applyBorder="1" applyAlignment="1">
      <alignment horizontal="center"/>
    </xf>
    <xf numFmtId="166" fontId="13" fillId="15" borderId="35" xfId="0" applyNumberFormat="1" applyFont="1" applyFill="1" applyBorder="1" applyAlignment="1">
      <alignment horizontal="center"/>
    </xf>
    <xf numFmtId="166" fontId="13" fillId="15" borderId="5" xfId="0" applyNumberFormat="1" applyFont="1" applyFill="1" applyBorder="1" applyAlignment="1">
      <alignment horizontal="center"/>
    </xf>
    <xf numFmtId="166" fontId="13" fillId="15" borderId="3" xfId="0" applyNumberFormat="1" applyFont="1" applyFill="1" applyBorder="1" applyAlignment="1">
      <alignment horizontal="center"/>
    </xf>
    <xf numFmtId="166" fontId="21" fillId="15" borderId="3" xfId="0" applyNumberFormat="1" applyFont="1" applyFill="1" applyBorder="1" applyAlignment="1">
      <alignment horizontal="center"/>
    </xf>
    <xf numFmtId="166" fontId="21" fillId="15" borderId="34" xfId="0" applyNumberFormat="1" applyFont="1" applyFill="1" applyBorder="1" applyAlignment="1">
      <alignment horizontal="center"/>
    </xf>
    <xf numFmtId="166" fontId="13" fillId="15" borderId="3" xfId="0" applyNumberFormat="1" applyFont="1" applyFill="1" applyBorder="1" applyAlignment="1">
      <alignment horizontal="center" vertical="center"/>
    </xf>
    <xf numFmtId="166" fontId="13" fillId="15" borderId="36" xfId="0" applyNumberFormat="1" applyFont="1" applyFill="1" applyBorder="1" applyAlignment="1">
      <alignment horizontal="center"/>
    </xf>
    <xf numFmtId="0" fontId="20" fillId="16" borderId="30" xfId="0" applyFont="1" applyFill="1" applyBorder="1" applyAlignment="1">
      <alignment horizontal="center"/>
    </xf>
    <xf numFmtId="0" fontId="20" fillId="16" borderId="9" xfId="0" applyFont="1" applyFill="1" applyBorder="1" applyAlignment="1">
      <alignment horizontal="center"/>
    </xf>
    <xf numFmtId="0" fontId="20" fillId="16" borderId="34" xfId="0" applyFont="1" applyFill="1" applyBorder="1" applyAlignment="1">
      <alignment horizontal="center"/>
    </xf>
    <xf numFmtId="0" fontId="20" fillId="16" borderId="3" xfId="0" applyFont="1" applyFill="1" applyBorder="1" applyAlignment="1">
      <alignment horizontal="center"/>
    </xf>
    <xf numFmtId="0" fontId="20" fillId="16" borderId="35" xfId="0" applyFont="1" applyFill="1" applyBorder="1" applyAlignment="1">
      <alignment horizontal="center"/>
    </xf>
    <xf numFmtId="0" fontId="20" fillId="16" borderId="5" xfId="0" applyFont="1" applyFill="1" applyBorder="1" applyAlignment="1">
      <alignment horizontal="center"/>
    </xf>
    <xf numFmtId="0" fontId="20" fillId="16" borderId="3" xfId="0" applyFont="1" applyFill="1" applyBorder="1" applyAlignment="1">
      <alignment horizontal="center" vertical="center"/>
    </xf>
    <xf numFmtId="0" fontId="20" fillId="16" borderId="36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19" borderId="34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19" borderId="5" xfId="0" applyFont="1" applyFill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166" fontId="20" fillId="0" borderId="37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0" fillId="0" borderId="35" xfId="0" applyFont="1" applyBorder="1" applyAlignment="1">
      <alignment horizontal="center" vertical="center"/>
    </xf>
    <xf numFmtId="0" fontId="20" fillId="20" borderId="3" xfId="0" applyFont="1" applyFill="1" applyBorder="1" applyAlignment="1">
      <alignment horizontal="center"/>
    </xf>
    <xf numFmtId="0" fontId="20" fillId="19" borderId="34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0" fillId="20" borderId="3" xfId="0" applyFont="1" applyFill="1" applyBorder="1" applyAlignment="1">
      <alignment horizontal="center" vertical="center"/>
    </xf>
    <xf numFmtId="0" fontId="20" fillId="19" borderId="5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13" fillId="19" borderId="34" xfId="0" applyFont="1" applyFill="1" applyBorder="1" applyAlignment="1">
      <alignment horizontal="center"/>
    </xf>
    <xf numFmtId="0" fontId="13" fillId="10" borderId="35" xfId="0" applyFont="1" applyFill="1" applyBorder="1" applyAlignment="1">
      <alignment horizontal="center"/>
    </xf>
    <xf numFmtId="0" fontId="13" fillId="19" borderId="5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166" fontId="13" fillId="10" borderId="37" xfId="0" applyNumberFormat="1" applyFont="1" applyFill="1" applyBorder="1" applyAlignment="1">
      <alignment horizontal="center" vertical="center"/>
    </xf>
    <xf numFmtId="0" fontId="15" fillId="10" borderId="0" xfId="0" applyFont="1" applyFill="1"/>
    <xf numFmtId="0" fontId="22" fillId="17" borderId="5" xfId="0" applyFont="1" applyFill="1" applyBorder="1" applyAlignment="1">
      <alignment horizontal="center" vertical="center"/>
    </xf>
    <xf numFmtId="0" fontId="22" fillId="17" borderId="4" xfId="0" applyFont="1" applyFill="1" applyBorder="1" applyAlignment="1">
      <alignment horizontal="center" vertical="center"/>
    </xf>
    <xf numFmtId="0" fontId="20" fillId="19" borderId="34" xfId="0" applyFont="1" applyFill="1" applyBorder="1" applyAlignment="1">
      <alignment horizontal="center" vertical="center"/>
    </xf>
    <xf numFmtId="0" fontId="22" fillId="17" borderId="36" xfId="0" applyFont="1" applyFill="1" applyBorder="1" applyAlignment="1">
      <alignment horizontal="center" vertical="center"/>
    </xf>
    <xf numFmtId="0" fontId="20" fillId="19" borderId="5" xfId="0" applyFont="1" applyFill="1" applyBorder="1" applyAlignment="1">
      <alignment horizontal="center" vertical="center"/>
    </xf>
    <xf numFmtId="0" fontId="22" fillId="17" borderId="4" xfId="0" applyFont="1" applyFill="1" applyBorder="1" applyAlignment="1">
      <alignment horizontal="center" vertical="center"/>
    </xf>
    <xf numFmtId="0" fontId="22" fillId="17" borderId="3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17" borderId="3" xfId="0" applyFont="1" applyFill="1" applyBorder="1" applyAlignment="1">
      <alignment horizontal="center" vertical="center"/>
    </xf>
    <xf numFmtId="0" fontId="22" fillId="17" borderId="5" xfId="0" applyFont="1" applyFill="1" applyBorder="1" applyAlignment="1">
      <alignment horizontal="center"/>
    </xf>
    <xf numFmtId="0" fontId="22" fillId="17" borderId="4" xfId="0" applyFont="1" applyFill="1" applyBorder="1" applyAlignment="1">
      <alignment horizontal="center"/>
    </xf>
    <xf numFmtId="0" fontId="22" fillId="17" borderId="36" xfId="0" applyFont="1" applyFill="1" applyBorder="1" applyAlignment="1">
      <alignment horizontal="center"/>
    </xf>
    <xf numFmtId="0" fontId="22" fillId="17" borderId="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2" fillId="17" borderId="3" xfId="0" applyFont="1" applyFill="1" applyBorder="1" applyAlignment="1">
      <alignment horizontal="center"/>
    </xf>
    <xf numFmtId="0" fontId="22" fillId="5" borderId="30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/>
    </xf>
    <xf numFmtId="0" fontId="22" fillId="20" borderId="9" xfId="0" applyFont="1" applyFill="1" applyBorder="1" applyAlignment="1">
      <alignment horizontal="center" vertical="center"/>
    </xf>
    <xf numFmtId="0" fontId="22" fillId="17" borderId="1" xfId="0" applyFont="1" applyFill="1" applyBorder="1" applyAlignment="1">
      <alignment horizontal="center"/>
    </xf>
    <xf numFmtId="0" fontId="22" fillId="17" borderId="36" xfId="0" applyFont="1" applyFill="1" applyBorder="1" applyAlignment="1"/>
    <xf numFmtId="0" fontId="22" fillId="17" borderId="4" xfId="0" applyFont="1" applyFill="1" applyBorder="1" applyAlignment="1"/>
    <xf numFmtId="0" fontId="17" fillId="0" borderId="0" xfId="0" applyFont="1" applyAlignment="1"/>
    <xf numFmtId="0" fontId="22" fillId="5" borderId="30" xfId="0" applyFont="1" applyFill="1" applyBorder="1" applyAlignment="1"/>
    <xf numFmtId="0" fontId="22" fillId="5" borderId="9" xfId="0" applyFont="1" applyFill="1" applyBorder="1" applyAlignment="1"/>
    <xf numFmtId="0" fontId="22" fillId="5" borderId="10" xfId="0" applyFont="1" applyFill="1" applyBorder="1" applyAlignment="1">
      <alignment horizontal="center"/>
    </xf>
    <xf numFmtId="0" fontId="22" fillId="5" borderId="32" xfId="0" applyFont="1" applyFill="1" applyBorder="1" applyAlignment="1"/>
    <xf numFmtId="0" fontId="22" fillId="5" borderId="10" xfId="0" applyFont="1" applyFill="1" applyBorder="1" applyAlignment="1"/>
    <xf numFmtId="0" fontId="22" fillId="17" borderId="1" xfId="0" applyFont="1" applyFill="1" applyBorder="1" applyAlignment="1"/>
    <xf numFmtId="0" fontId="22" fillId="17" borderId="3" xfId="0" applyFont="1" applyFill="1" applyBorder="1" applyAlignment="1"/>
    <xf numFmtId="0" fontId="22" fillId="5" borderId="38" xfId="0" applyFont="1" applyFill="1" applyBorder="1" applyAlignment="1"/>
    <xf numFmtId="0" fontId="22" fillId="5" borderId="39" xfId="0" applyFont="1" applyFill="1" applyBorder="1" applyAlignment="1"/>
    <xf numFmtId="0" fontId="20" fillId="19" borderId="40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22" fillId="5" borderId="37" xfId="0" applyFont="1" applyFill="1" applyBorder="1" applyAlignment="1"/>
    <xf numFmtId="0" fontId="20" fillId="19" borderId="8" xfId="0" applyFont="1" applyFill="1" applyBorder="1" applyAlignment="1">
      <alignment horizontal="center"/>
    </xf>
    <xf numFmtId="0" fontId="22" fillId="5" borderId="0" xfId="0" applyFont="1" applyFill="1" applyAlignment="1"/>
    <xf numFmtId="0" fontId="22" fillId="5" borderId="0" xfId="0" applyFont="1" applyFill="1" applyAlignment="1">
      <alignment horizontal="center" vertical="center"/>
    </xf>
    <xf numFmtId="0" fontId="22" fillId="5" borderId="37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3" fillId="21" borderId="46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/>
    </xf>
    <xf numFmtId="0" fontId="23" fillId="21" borderId="50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3" fillId="5" borderId="52" xfId="0" applyFont="1" applyFill="1" applyBorder="1" applyAlignment="1">
      <alignment horizontal="center" vertical="center"/>
    </xf>
    <xf numFmtId="0" fontId="23" fillId="5" borderId="54" xfId="0" applyFont="1" applyFill="1" applyBorder="1" applyAlignment="1">
      <alignment horizontal="center" vertical="center"/>
    </xf>
    <xf numFmtId="0" fontId="23" fillId="5" borderId="5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/>
    <xf numFmtId="0" fontId="19" fillId="0" borderId="0" xfId="0" applyFont="1"/>
    <xf numFmtId="0" fontId="24" fillId="0" borderId="51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4" fillId="23" borderId="59" xfId="0" applyFont="1" applyFill="1" applyBorder="1" applyAlignment="1">
      <alignment horizontal="center" vertical="center"/>
    </xf>
    <xf numFmtId="0" fontId="24" fillId="18" borderId="59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/>
    </xf>
    <xf numFmtId="0" fontId="20" fillId="4" borderId="60" xfId="0" applyFont="1" applyFill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0" fontId="28" fillId="24" borderId="61" xfId="0" applyFont="1" applyFill="1" applyBorder="1" applyAlignment="1">
      <alignment horizontal="center" vertical="center" wrapText="1"/>
    </xf>
    <xf numFmtId="0" fontId="20" fillId="4" borderId="62" xfId="0" applyFont="1" applyFill="1" applyBorder="1" applyAlignment="1">
      <alignment horizontal="center" vertical="center"/>
    </xf>
    <xf numFmtId="0" fontId="29" fillId="24" borderId="59" xfId="0" applyFont="1" applyFill="1" applyBorder="1" applyAlignment="1">
      <alignment horizontal="left" vertical="top"/>
    </xf>
    <xf numFmtId="0" fontId="29" fillId="4" borderId="59" xfId="0" applyFont="1" applyFill="1" applyBorder="1" applyAlignment="1">
      <alignment horizontal="left" vertical="top" wrapText="1"/>
    </xf>
    <xf numFmtId="0" fontId="30" fillId="0" borderId="0" xfId="0" applyFont="1" applyAlignment="1">
      <alignment horizontal="right" vertical="top"/>
    </xf>
    <xf numFmtId="0" fontId="32" fillId="24" borderId="63" xfId="0" applyFont="1" applyFill="1" applyBorder="1" applyAlignment="1">
      <alignment horizontal="left" vertical="top"/>
    </xf>
    <xf numFmtId="0" fontId="32" fillId="4" borderId="63" xfId="0" applyFont="1" applyFill="1" applyBorder="1" applyAlignment="1">
      <alignment horizontal="left" vertical="top"/>
    </xf>
    <xf numFmtId="0" fontId="33" fillId="24" borderId="63" xfId="0" applyFont="1" applyFill="1" applyBorder="1" applyAlignment="1">
      <alignment horizontal="left" vertical="top"/>
    </xf>
    <xf numFmtId="0" fontId="6" fillId="4" borderId="63" xfId="0" applyFont="1" applyFill="1" applyBorder="1" applyAlignment="1"/>
    <xf numFmtId="0" fontId="33" fillId="24" borderId="63" xfId="0" applyFont="1" applyFill="1" applyBorder="1" applyAlignment="1">
      <alignment horizontal="left" vertical="top" wrapText="1"/>
    </xf>
    <xf numFmtId="0" fontId="6" fillId="4" borderId="63" xfId="0" applyFont="1" applyFill="1" applyBorder="1" applyAlignment="1">
      <alignment wrapText="1"/>
    </xf>
    <xf numFmtId="0" fontId="33" fillId="0" borderId="0" xfId="0" applyFont="1" applyAlignment="1">
      <alignment horizontal="left" vertical="top" wrapText="1"/>
    </xf>
    <xf numFmtId="0" fontId="6" fillId="24" borderId="63" xfId="0" applyFont="1" applyFill="1" applyBorder="1" applyAlignment="1">
      <alignment horizontal="left" vertical="center" wrapText="1"/>
    </xf>
    <xf numFmtId="0" fontId="6" fillId="4" borderId="62" xfId="0" applyFont="1" applyFill="1" applyBorder="1" applyAlignment="1">
      <alignment vertical="center" wrapText="1"/>
    </xf>
    <xf numFmtId="0" fontId="36" fillId="24" borderId="60" xfId="0" applyFont="1" applyFill="1" applyBorder="1" applyAlignment="1">
      <alignment horizontal="center" vertical="center"/>
    </xf>
    <xf numFmtId="0" fontId="37" fillId="4" borderId="47" xfId="0" applyFont="1" applyFill="1" applyBorder="1" applyAlignment="1">
      <alignment horizontal="center" vertical="center"/>
    </xf>
    <xf numFmtId="0" fontId="39" fillId="24" borderId="62" xfId="0" applyFont="1" applyFill="1" applyBorder="1" applyAlignment="1">
      <alignment horizontal="center" vertical="center" wrapText="1"/>
    </xf>
    <xf numFmtId="0" fontId="40" fillId="4" borderId="6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4" fillId="16" borderId="66" xfId="0" applyFont="1" applyFill="1" applyBorder="1" applyAlignment="1">
      <alignment horizontal="center" vertical="center"/>
    </xf>
    <xf numFmtId="0" fontId="34" fillId="16" borderId="67" xfId="0" applyFont="1" applyFill="1" applyBorder="1" applyAlignment="1">
      <alignment horizontal="center" vertical="center"/>
    </xf>
    <xf numFmtId="0" fontId="34" fillId="16" borderId="33" xfId="0" applyFont="1" applyFill="1" applyBorder="1" applyAlignment="1">
      <alignment horizontal="center" vertical="center"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10" borderId="34" xfId="0" applyFont="1" applyFill="1" applyBorder="1" applyAlignment="1">
      <alignment horizontal="center"/>
    </xf>
    <xf numFmtId="0" fontId="29" fillId="10" borderId="35" xfId="0" applyFont="1" applyFill="1" applyBorder="1" applyAlignment="1">
      <alignment horizontal="center"/>
    </xf>
    <xf numFmtId="0" fontId="41" fillId="17" borderId="34" xfId="0" applyFont="1" applyFill="1" applyBorder="1" applyAlignment="1">
      <alignment horizontal="center"/>
    </xf>
    <xf numFmtId="0" fontId="41" fillId="17" borderId="36" xfId="0" applyFont="1" applyFill="1" applyBorder="1" applyAlignment="1">
      <alignment horizontal="center"/>
    </xf>
    <xf numFmtId="0" fontId="41" fillId="17" borderId="34" xfId="0" applyFont="1" applyFill="1" applyBorder="1" applyAlignment="1"/>
    <xf numFmtId="0" fontId="41" fillId="17" borderId="36" xfId="0" applyFont="1" applyFill="1" applyBorder="1" applyAlignment="1"/>
    <xf numFmtId="0" fontId="41" fillId="5" borderId="31" xfId="0" applyFont="1" applyFill="1" applyBorder="1" applyAlignment="1"/>
    <xf numFmtId="0" fontId="41" fillId="5" borderId="33" xfId="0" applyFont="1" applyFill="1" applyBorder="1" applyAlignment="1"/>
    <xf numFmtId="0" fontId="41" fillId="17" borderId="35" xfId="0" applyFont="1" applyFill="1" applyBorder="1" applyAlignment="1"/>
    <xf numFmtId="0" fontId="41" fillId="5" borderId="68" xfId="0" applyFont="1" applyFill="1" applyBorder="1" applyAlignment="1"/>
    <xf numFmtId="0" fontId="41" fillId="5" borderId="69" xfId="0" applyFont="1" applyFill="1" applyBorder="1" applyAlignment="1"/>
    <xf numFmtId="0" fontId="4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5" borderId="1" xfId="0" applyFont="1" applyFill="1" applyBorder="1" applyAlignment="1">
      <alignment horizontal="center" vertical="center"/>
    </xf>
    <xf numFmtId="0" fontId="14" fillId="25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5" borderId="1" xfId="0" applyNumberFormat="1" applyFont="1" applyFill="1" applyBorder="1" applyAlignment="1">
      <alignment horizontal="center" vertical="center"/>
    </xf>
    <xf numFmtId="166" fontId="2" fillId="1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11" borderId="11" xfId="0" applyFont="1" applyFill="1" applyBorder="1" applyAlignment="1">
      <alignment horizontal="center" vertical="center"/>
    </xf>
    <xf numFmtId="166" fontId="2" fillId="5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25" borderId="1" xfId="0" applyFont="1" applyFill="1" applyBorder="1" applyAlignment="1">
      <alignment horizontal="center"/>
    </xf>
    <xf numFmtId="0" fontId="2" fillId="26" borderId="70" xfId="0" applyFont="1" applyFill="1" applyBorder="1" applyAlignment="1">
      <alignment horizontal="center"/>
    </xf>
    <xf numFmtId="0" fontId="43" fillId="27" borderId="71" xfId="0" applyFont="1" applyFill="1" applyBorder="1" applyAlignment="1">
      <alignment horizontal="center" vertical="center"/>
    </xf>
    <xf numFmtId="0" fontId="43" fillId="27" borderId="72" xfId="0" applyFont="1" applyFill="1" applyBorder="1" applyAlignment="1">
      <alignment horizontal="center" vertical="center"/>
    </xf>
    <xf numFmtId="168" fontId="43" fillId="27" borderId="72" xfId="0" applyNumberFormat="1" applyFont="1" applyFill="1" applyBorder="1" applyAlignment="1">
      <alignment horizontal="center" vertical="center"/>
    </xf>
    <xf numFmtId="168" fontId="43" fillId="27" borderId="73" xfId="0" applyNumberFormat="1" applyFont="1" applyFill="1" applyBorder="1" applyAlignment="1">
      <alignment horizontal="center" vertical="center"/>
    </xf>
    <xf numFmtId="0" fontId="43" fillId="27" borderId="73" xfId="0" applyFont="1" applyFill="1" applyBorder="1" applyAlignment="1">
      <alignment horizontal="center" vertical="center" wrapText="1"/>
    </xf>
    <xf numFmtId="0" fontId="43" fillId="27" borderId="74" xfId="0" applyFont="1" applyFill="1" applyBorder="1" applyAlignment="1">
      <alignment horizontal="center" vertical="center" wrapText="1"/>
    </xf>
    <xf numFmtId="0" fontId="43" fillId="27" borderId="1" xfId="0" applyFont="1" applyFill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8" fontId="5" fillId="0" borderId="1" xfId="0" applyNumberFormat="1" applyFont="1" applyBorder="1" applyAlignment="1">
      <alignment vertical="center"/>
    </xf>
    <xf numFmtId="168" fontId="5" fillId="9" borderId="1" xfId="0" applyNumberFormat="1" applyFont="1" applyFill="1" applyBorder="1" applyAlignment="1">
      <alignment horizontal="center" vertical="center"/>
    </xf>
    <xf numFmtId="168" fontId="5" fillId="6" borderId="1" xfId="0" applyNumberFormat="1" applyFont="1" applyFill="1" applyBorder="1" applyAlignment="1">
      <alignment horizontal="center" vertical="center"/>
    </xf>
    <xf numFmtId="168" fontId="2" fillId="6" borderId="1" xfId="0" applyNumberFormat="1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167" fontId="2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14" fontId="2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43" fillId="27" borderId="73" xfId="0" applyNumberFormat="1" applyFont="1" applyFill="1" applyBorder="1" applyAlignment="1">
      <alignment horizontal="center" vertical="center"/>
    </xf>
    <xf numFmtId="0" fontId="38" fillId="28" borderId="1" xfId="0" applyFont="1" applyFill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8" fontId="43" fillId="29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8" fontId="43" fillId="0" borderId="1" xfId="0" applyNumberFormat="1" applyFont="1" applyBorder="1" applyAlignment="1">
      <alignment horizontal="center" vertical="center"/>
    </xf>
    <xf numFmtId="168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50" fillId="4" borderId="1" xfId="0" applyFont="1" applyFill="1" applyBorder="1" applyAlignment="1">
      <alignment horizontal="center" vertical="center" wrapText="1"/>
    </xf>
    <xf numFmtId="164" fontId="50" fillId="6" borderId="78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2" fillId="31" borderId="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7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2" fillId="8" borderId="15" xfId="0" applyFont="1" applyFill="1" applyBorder="1" applyAlignment="1">
      <alignment horizontal="center" vertical="center"/>
    </xf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/>
    <xf numFmtId="0" fontId="2" fillId="8" borderId="17" xfId="0" applyFont="1" applyFill="1" applyBorder="1" applyAlignment="1">
      <alignment horizontal="center" vertical="center"/>
    </xf>
    <xf numFmtId="0" fontId="4" fillId="0" borderId="20" xfId="0" applyFont="1" applyBorder="1"/>
    <xf numFmtId="0" fontId="3" fillId="3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5" fillId="0" borderId="3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1" fillId="30" borderId="76" xfId="0" applyFont="1" applyFill="1" applyBorder="1" applyAlignment="1">
      <alignment horizontal="left" vertical="top" wrapText="1"/>
    </xf>
    <xf numFmtId="0" fontId="7" fillId="30" borderId="77" xfId="0" applyFont="1" applyFill="1" applyBorder="1" applyAlignment="1">
      <alignment horizontal="left" vertical="top" wrapText="1"/>
    </xf>
    <xf numFmtId="0" fontId="7" fillId="30" borderId="78" xfId="0" applyFont="1" applyFill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3" fillId="0" borderId="76" xfId="0" applyFont="1" applyBorder="1" applyAlignment="1">
      <alignment horizontal="center" vertical="center"/>
    </xf>
    <xf numFmtId="0" fontId="53" fillId="0" borderId="77" xfId="0" applyFont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4" fillId="32" borderId="5" xfId="0" applyFont="1" applyFill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6" fillId="0" borderId="22" xfId="0" applyFont="1" applyBorder="1" applyAlignment="1">
      <alignment horizontal="left" vertical="center" wrapText="1"/>
    </xf>
    <xf numFmtId="0" fontId="4" fillId="0" borderId="23" xfId="0" applyFont="1" applyBorder="1"/>
    <xf numFmtId="0" fontId="4" fillId="0" borderId="24" xfId="0" applyFont="1" applyBorder="1"/>
    <xf numFmtId="0" fontId="12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4" fillId="0" borderId="26" xfId="0" applyFont="1" applyBorder="1"/>
    <xf numFmtId="0" fontId="4" fillId="0" borderId="28" xfId="0" applyFont="1" applyBorder="1"/>
    <xf numFmtId="0" fontId="4" fillId="0" borderId="29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35" fillId="22" borderId="0" xfId="0" applyFont="1" applyFill="1" applyAlignment="1">
      <alignment horizontal="right" vertical="center"/>
    </xf>
    <xf numFmtId="0" fontId="38" fillId="22" borderId="0" xfId="0" applyFont="1" applyFill="1" applyAlignment="1">
      <alignment horizontal="right" vertical="center"/>
    </xf>
    <xf numFmtId="0" fontId="24" fillId="22" borderId="56" xfId="0" applyFont="1" applyFill="1" applyBorder="1" applyAlignment="1">
      <alignment horizontal="center" vertical="center"/>
    </xf>
    <xf numFmtId="0" fontId="4" fillId="0" borderId="57" xfId="0" applyFont="1" applyBorder="1"/>
    <xf numFmtId="0" fontId="4" fillId="0" borderId="58" xfId="0" applyFont="1" applyBorder="1"/>
    <xf numFmtId="0" fontId="25" fillId="22" borderId="56" xfId="0" applyFont="1" applyFill="1" applyBorder="1" applyAlignment="1">
      <alignment horizontal="center" vertical="center"/>
    </xf>
    <xf numFmtId="0" fontId="6" fillId="21" borderId="51" xfId="0" applyFont="1" applyFill="1" applyBorder="1" applyAlignment="1">
      <alignment horizontal="center" vertical="center" wrapText="1"/>
    </xf>
    <xf numFmtId="0" fontId="4" fillId="0" borderId="37" xfId="0" applyFont="1" applyBorder="1"/>
    <xf numFmtId="0" fontId="31" fillId="23" borderId="51" xfId="0" applyFont="1" applyFill="1" applyBorder="1" applyAlignment="1">
      <alignment horizontal="center" vertical="center" wrapText="1"/>
    </xf>
    <xf numFmtId="0" fontId="4" fillId="0" borderId="51" xfId="0" applyFont="1" applyBorder="1"/>
    <xf numFmtId="0" fontId="34" fillId="0" borderId="51" xfId="0" applyFont="1" applyBorder="1" applyAlignment="1">
      <alignment horizontal="center" vertical="center" wrapText="1"/>
    </xf>
    <xf numFmtId="0" fontId="4" fillId="0" borderId="64" xfId="0" applyFont="1" applyBorder="1"/>
    <xf numFmtId="0" fontId="4" fillId="0" borderId="65" xfId="0" applyFont="1" applyBorder="1"/>
    <xf numFmtId="0" fontId="4" fillId="0" borderId="61" xfId="0" applyFont="1" applyBorder="1"/>
    <xf numFmtId="0" fontId="2" fillId="26" borderId="17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" fillId="25" borderId="3" xfId="0" applyFont="1" applyFill="1" applyBorder="1" applyAlignment="1">
      <alignment horizontal="center"/>
    </xf>
    <xf numFmtId="0" fontId="2" fillId="26" borderId="15" xfId="0" applyFont="1" applyFill="1" applyBorder="1" applyAlignment="1">
      <alignment horizontal="center"/>
    </xf>
    <xf numFmtId="14" fontId="5" fillId="6" borderId="75" xfId="0" applyNumberFormat="1" applyFont="1" applyFill="1" applyBorder="1" applyAlignment="1">
      <alignment horizontal="center" vertical="center"/>
    </xf>
    <xf numFmtId="0" fontId="4" fillId="0" borderId="38" xfId="0" applyFont="1" applyBorder="1"/>
    <xf numFmtId="0" fontId="4" fillId="0" borderId="30" xfId="0" applyFont="1" applyBorder="1"/>
    <xf numFmtId="0" fontId="5" fillId="0" borderId="75" xfId="0" applyFont="1" applyBorder="1" applyAlignment="1">
      <alignment horizontal="center" vertical="center"/>
    </xf>
    <xf numFmtId="168" fontId="5" fillId="6" borderId="75" xfId="0" applyNumberFormat="1" applyFont="1" applyFill="1" applyBorder="1" applyAlignment="1">
      <alignment horizontal="center" vertical="center"/>
    </xf>
    <xf numFmtId="168" fontId="5" fillId="9" borderId="75" xfId="0" applyNumberFormat="1" applyFont="1" applyFill="1" applyBorder="1" applyAlignment="1">
      <alignment horizontal="center" vertical="center"/>
    </xf>
    <xf numFmtId="167" fontId="5" fillId="6" borderId="75" xfId="0" applyNumberFormat="1" applyFont="1" applyFill="1" applyBorder="1" applyAlignment="1">
      <alignment horizontal="center" vertical="center"/>
    </xf>
    <xf numFmtId="167" fontId="2" fillId="6" borderId="75" xfId="0" applyNumberFormat="1" applyFont="1" applyFill="1" applyBorder="1" applyAlignment="1">
      <alignment horizontal="center" vertical="center"/>
    </xf>
    <xf numFmtId="168" fontId="2" fillId="6" borderId="75" xfId="0" applyNumberFormat="1" applyFont="1" applyFill="1" applyBorder="1" applyAlignment="1">
      <alignment horizontal="center" vertical="center"/>
    </xf>
    <xf numFmtId="0" fontId="6" fillId="6" borderId="75" xfId="0" applyFont="1" applyFill="1" applyBorder="1" applyAlignment="1">
      <alignment horizontal="center" vertical="center" wrapText="1"/>
    </xf>
    <xf numFmtId="168" fontId="43" fillId="29" borderId="75" xfId="0" applyNumberFormat="1" applyFont="1" applyFill="1" applyBorder="1" applyAlignment="1">
      <alignment horizontal="center" vertical="center"/>
    </xf>
    <xf numFmtId="168" fontId="5" fillId="0" borderId="75" xfId="0" applyNumberFormat="1" applyFont="1" applyBorder="1" applyAlignment="1">
      <alignment horizontal="center" vertical="center"/>
    </xf>
    <xf numFmtId="14" fontId="2" fillId="6" borderId="75" xfId="0" applyNumberFormat="1" applyFont="1" applyFill="1" applyBorder="1" applyAlignment="1">
      <alignment horizontal="center" vertical="center"/>
    </xf>
    <xf numFmtId="0" fontId="5" fillId="6" borderId="75" xfId="0" applyFont="1" applyFill="1" applyBorder="1" applyAlignment="1">
      <alignment horizontal="center" vertical="center"/>
    </xf>
    <xf numFmtId="167" fontId="2" fillId="0" borderId="75" xfId="0" applyNumberFormat="1" applyFont="1" applyBorder="1" applyAlignment="1">
      <alignment horizontal="center" vertical="center"/>
    </xf>
    <xf numFmtId="168" fontId="5" fillId="6" borderId="75" xfId="0" applyNumberFormat="1" applyFont="1" applyFill="1" applyBorder="1" applyAlignment="1">
      <alignment horizontal="center" vertical="center" wrapText="1"/>
    </xf>
    <xf numFmtId="168" fontId="5" fillId="0" borderId="38" xfId="0" applyNumberFormat="1" applyFont="1" applyBorder="1" applyAlignment="1">
      <alignment horizontal="center" vertical="center"/>
    </xf>
    <xf numFmtId="167" fontId="5" fillId="0" borderId="38" xfId="0" applyNumberFormat="1" applyFont="1" applyBorder="1" applyAlignment="1">
      <alignment horizontal="center" vertical="center"/>
    </xf>
  </cellXfs>
  <cellStyles count="1">
    <cellStyle name="Normal" xfId="0" builtinId="0"/>
  </cellStyles>
  <dxfs count="2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A4C2F4"/>
          <bgColor rgb="FFA4C2F4"/>
        </patternFill>
      </fill>
    </dxf>
  </dxfs>
  <tableStyles count="7">
    <tableStyle name="Commande bonneterie CDF-style" pivot="0" count="3">
      <tableStyleElement type="headerRow" dxfId="21"/>
      <tableStyleElement type="firstRowStripe" dxfId="20"/>
      <tableStyleElement type="secondRowStripe" dxfId="19"/>
    </tableStyle>
    <tableStyle name="Pour Bureau Commande bonneterie-style" pivot="0" count="3">
      <tableStyleElement type="headerRow" dxfId="18"/>
      <tableStyleElement type="firstRowStripe" dxfId="17"/>
      <tableStyleElement type="secondRowStripe" dxfId="16"/>
    </tableStyle>
    <tableStyle name="Pour Bureau Commande bonneterie-style 2" pivot="0" count="3">
      <tableStyleElement type="headerRow" dxfId="15"/>
      <tableStyleElement type="firstRowStripe" dxfId="14"/>
      <tableStyleElement type="secondRowStripe" dxfId="13"/>
    </tableStyle>
    <tableStyle name="Pour Bureau Commande bonneterie-style 3" pivot="0" count="3">
      <tableStyleElement type="headerRow" dxfId="12"/>
      <tableStyleElement type="firstRowStripe" dxfId="11"/>
      <tableStyleElement type="secondRowStripe" dxfId="10"/>
    </tableStyle>
    <tableStyle name="Pour Bureau Commande bonneterie-style 4" pivot="0" count="2">
      <tableStyleElement type="firstRowStripe" dxfId="9"/>
      <tableStyleElement type="secondRowStripe" dxfId="8"/>
    </tableStyle>
    <tableStyle name="Pour Bureau Commande bonneterie-style 5" pivot="0" count="3">
      <tableStyleElement type="headerRow" dxfId="7"/>
      <tableStyleElement type="firstRowStripe" dxfId="6"/>
      <tableStyleElement type="secondRowStripe" dxfId="5"/>
    </tableStyle>
    <tableStyle name="Séjour Espagne Mars 2020-style" pivot="0" count="2">
      <tableStyleElement type="firstRowStripe" dxfId="4"/>
      <tableStyleElement type="secondRowStripe" dxfId="3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457200</xdr:colOff>
      <xdr:row>0</xdr:row>
      <xdr:rowOff>190500</xdr:rowOff>
    </xdr:from>
    <xdr:ext cx="647700" cy="0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2752725</xdr:colOff>
      <xdr:row>0</xdr:row>
      <xdr:rowOff>0</xdr:rowOff>
    </xdr:from>
    <xdr:ext cx="800100" cy="70485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1028700</xdr:colOff>
      <xdr:row>0</xdr:row>
      <xdr:rowOff>0</xdr:rowOff>
    </xdr:from>
    <xdr:ext cx="1866900" cy="7048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457200</xdr:colOff>
      <xdr:row>0</xdr:row>
      <xdr:rowOff>190500</xdr:rowOff>
    </xdr:from>
    <xdr:ext cx="647700" cy="0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123825</xdr:colOff>
      <xdr:row>0</xdr:row>
      <xdr:rowOff>0</xdr:rowOff>
    </xdr:from>
    <xdr:ext cx="800100" cy="70485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1028700</xdr:colOff>
      <xdr:row>0</xdr:row>
      <xdr:rowOff>0</xdr:rowOff>
    </xdr:from>
    <xdr:ext cx="1866900" cy="7048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64</xdr:row>
      <xdr:rowOff>0</xdr:rowOff>
    </xdr:from>
    <xdr:ext cx="228600" cy="200025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5:AA63" headerRowCount="0">
  <tableColumns count="2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</tableColumns>
  <tableStyleInfo name="Commande bonneterie CDF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2" name="Table_2" displayName="Table_2" ref="A5:AQ58" headerRowCount="0">
  <tableColumns count="43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</tableColumns>
  <tableStyleInfo name="Pour Bureau Commande bonneterie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id="3" name="Table_3" displayName="Table_3" ref="AT5:AU6" headerRowCount="0">
  <tableColumns count="2">
    <tableColumn id="1" name="Column1"/>
    <tableColumn id="2" name="Column2"/>
  </tableColumns>
  <tableStyleInfo name="Pour Bureau Commande bonneterie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id="4" name="Table_4" displayName="Table_4" ref="AT59:AU64" headerRowCount="0">
  <tableColumns count="2">
    <tableColumn id="1" name="Column1"/>
    <tableColumn id="2" name="Column2"/>
  </tableColumns>
  <tableStyleInfo name="Pour Bureau Commande bonneterie-style 3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id="5" name="Table_5" displayName="Table_5" ref="AT7:AU58" headerRowCount="0">
  <tableColumns count="2">
    <tableColumn id="1" name="Column1"/>
    <tableColumn id="2" name="Column2"/>
  </tableColumns>
  <tableStyleInfo name="Pour Bureau Commande bonneterie-style 4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A59:AQ65" headerRowCount="0">
  <tableColumns count="43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</tableColumns>
  <tableStyleInfo name="Pour Bureau Commande bonneterie-style 5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id="7" name="Table_7" displayName="Table_7" ref="B15:E70" headerRowCount="0">
  <tableColumns count="4">
    <tableColumn id="1" name="Column1"/>
    <tableColumn id="2" name="Column2"/>
    <tableColumn id="3" name="Column3"/>
    <tableColumn id="4" name="Column4"/>
  </tableColumns>
  <tableStyleInfo name="Séjour Espagne Mars 2020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comments" Target="../comments4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4.v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53douze.com/sejours-stage-cycliste-libres-cambrils-costa-brava-espagne-entrainement/" TargetMode="External"/><Relationship Id="rId2" Type="http://schemas.openxmlformats.org/officeDocument/2006/relationships/hyperlink" Target="https://youtu.be/AsjUu4RAjEQ" TargetMode="External"/><Relationship Id="rId1" Type="http://schemas.openxmlformats.org/officeDocument/2006/relationships/hyperlink" Target="https://youtu.be/JV8tceOhuUo" TargetMode="External"/><Relationship Id="rId5" Type="http://schemas.openxmlformats.org/officeDocument/2006/relationships/table" Target="../tables/table7.xml"/><Relationship Id="rId4" Type="http://schemas.openxmlformats.org/officeDocument/2006/relationships/hyperlink" Target="https://www.aventurebike.org/produit/sejour-velo-majorqu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6"/>
  <sheetViews>
    <sheetView workbookViewId="0"/>
  </sheetViews>
  <sheetFormatPr baseColWidth="10" defaultColWidth="14.42578125" defaultRowHeight="15.75" customHeight="1"/>
  <cols>
    <col min="1" max="1" width="55" customWidth="1"/>
    <col min="2" max="2" width="15.42578125" customWidth="1"/>
    <col min="3" max="9" width="7" customWidth="1"/>
    <col min="10" max="26" width="10" customWidth="1"/>
  </cols>
  <sheetData>
    <row r="1" spans="1:12" ht="58.5" customHeight="1">
      <c r="A1" s="1" t="s">
        <v>0</v>
      </c>
      <c r="B1" s="1"/>
    </row>
    <row r="2" spans="1:12" ht="1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5">
      <c r="A3" s="378" t="s">
        <v>13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80"/>
    </row>
    <row r="4" spans="1:12" ht="15">
      <c r="A4" s="4" t="s">
        <v>14</v>
      </c>
      <c r="B4" s="5" t="s">
        <v>15</v>
      </c>
      <c r="C4" s="7"/>
      <c r="D4" s="7"/>
      <c r="E4" s="8"/>
      <c r="F4" s="8">
        <v>2</v>
      </c>
      <c r="G4" s="8">
        <v>1</v>
      </c>
      <c r="H4" s="8">
        <v>1</v>
      </c>
      <c r="I4" s="8"/>
      <c r="J4" s="9">
        <f t="shared" ref="J4:J10" si="0">SUM(C4:I4)</f>
        <v>4</v>
      </c>
      <c r="K4" s="10">
        <v>36</v>
      </c>
      <c r="L4" s="11">
        <f t="shared" ref="L4:L10" si="1">K4*1.2</f>
        <v>43.199999999999996</v>
      </c>
    </row>
    <row r="5" spans="1:12" ht="15">
      <c r="A5" s="12" t="s">
        <v>58</v>
      </c>
      <c r="B5" s="13" t="s">
        <v>16</v>
      </c>
      <c r="C5" s="18">
        <v>2</v>
      </c>
      <c r="D5" s="14"/>
      <c r="E5" s="8"/>
      <c r="F5" s="15"/>
      <c r="G5" s="15"/>
      <c r="H5" s="15"/>
      <c r="I5" s="15"/>
      <c r="J5" s="9">
        <f t="shared" si="0"/>
        <v>2</v>
      </c>
      <c r="K5" s="16">
        <v>35</v>
      </c>
      <c r="L5" s="11">
        <f t="shared" si="1"/>
        <v>42</v>
      </c>
    </row>
    <row r="6" spans="1:12" ht="15">
      <c r="A6" s="12" t="s">
        <v>59</v>
      </c>
      <c r="B6" s="5" t="s">
        <v>17</v>
      </c>
      <c r="C6" s="6"/>
      <c r="D6" s="6"/>
      <c r="E6" s="8"/>
      <c r="F6" s="8"/>
      <c r="G6" s="8"/>
      <c r="H6" s="15"/>
      <c r="I6" s="15"/>
      <c r="J6" s="9">
        <f t="shared" si="0"/>
        <v>0</v>
      </c>
      <c r="K6" s="10">
        <v>48</v>
      </c>
      <c r="L6" s="11">
        <f t="shared" si="1"/>
        <v>57.599999999999994</v>
      </c>
    </row>
    <row r="7" spans="1:12" ht="15">
      <c r="A7" s="12" t="s">
        <v>60</v>
      </c>
      <c r="B7" s="13" t="s">
        <v>17</v>
      </c>
      <c r="C7" s="6"/>
      <c r="D7" s="7">
        <v>1</v>
      </c>
      <c r="E7" s="8"/>
      <c r="F7" s="8">
        <v>1</v>
      </c>
      <c r="G7" s="8"/>
      <c r="H7" s="8">
        <v>1</v>
      </c>
      <c r="I7" s="15"/>
      <c r="J7" s="9">
        <f t="shared" si="0"/>
        <v>3</v>
      </c>
      <c r="K7" s="17">
        <v>48</v>
      </c>
      <c r="L7" s="11">
        <f t="shared" si="1"/>
        <v>57.599999999999994</v>
      </c>
    </row>
    <row r="8" spans="1:12" ht="15">
      <c r="A8" s="4" t="s">
        <v>18</v>
      </c>
      <c r="B8" s="5" t="s">
        <v>19</v>
      </c>
      <c r="C8" s="6"/>
      <c r="D8" s="7">
        <v>1</v>
      </c>
      <c r="E8" s="8"/>
      <c r="F8" s="28">
        <v>2</v>
      </c>
      <c r="G8" s="8">
        <v>1</v>
      </c>
      <c r="H8" s="8"/>
      <c r="I8" s="15"/>
      <c r="J8" s="9">
        <f t="shared" si="0"/>
        <v>4</v>
      </c>
      <c r="K8" s="16">
        <v>43</v>
      </c>
      <c r="L8" s="11">
        <f t="shared" si="1"/>
        <v>51.6</v>
      </c>
    </row>
    <row r="9" spans="1:12" ht="15">
      <c r="A9" s="4" t="s">
        <v>22</v>
      </c>
      <c r="B9" s="5" t="s">
        <v>23</v>
      </c>
      <c r="C9" s="6"/>
      <c r="D9" s="6"/>
      <c r="E9" s="15"/>
      <c r="F9" s="8"/>
      <c r="G9" s="15"/>
      <c r="H9" s="15"/>
      <c r="I9" s="15"/>
      <c r="J9" s="9">
        <f t="shared" si="0"/>
        <v>0</v>
      </c>
      <c r="K9" s="10">
        <v>84</v>
      </c>
      <c r="L9" s="11">
        <f t="shared" si="1"/>
        <v>100.8</v>
      </c>
    </row>
    <row r="10" spans="1:12" ht="15">
      <c r="A10" s="4" t="s">
        <v>24</v>
      </c>
      <c r="B10" s="5" t="s">
        <v>25</v>
      </c>
      <c r="C10" s="6"/>
      <c r="D10" s="6"/>
      <c r="E10" s="15"/>
      <c r="F10" s="8"/>
      <c r="G10" s="8"/>
      <c r="H10" s="8"/>
      <c r="I10" s="15"/>
      <c r="J10" s="9">
        <f t="shared" si="0"/>
        <v>0</v>
      </c>
      <c r="K10" s="10">
        <v>89</v>
      </c>
      <c r="L10" s="11">
        <f t="shared" si="1"/>
        <v>106.8</v>
      </c>
    </row>
    <row r="11" spans="1:12" ht="15">
      <c r="A11" s="378" t="s">
        <v>26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80"/>
    </row>
    <row r="12" spans="1:12" ht="15">
      <c r="A12" s="4" t="s">
        <v>27</v>
      </c>
      <c r="B12" s="5" t="s">
        <v>28</v>
      </c>
      <c r="C12" s="6"/>
      <c r="D12" s="7">
        <v>1</v>
      </c>
      <c r="E12" s="8">
        <v>2</v>
      </c>
      <c r="F12" s="8"/>
      <c r="G12" s="8"/>
      <c r="H12" s="8"/>
      <c r="I12" s="8"/>
      <c r="J12" s="9">
        <f t="shared" ref="J12:J15" si="2">SUM(C12:I12)</f>
        <v>3</v>
      </c>
      <c r="K12" s="10">
        <v>37.799999999999997</v>
      </c>
      <c r="L12" s="11">
        <f t="shared" ref="L12:L15" si="3">K12*1.2</f>
        <v>45.359999999999992</v>
      </c>
    </row>
    <row r="13" spans="1:12" ht="15">
      <c r="A13" s="4" t="s">
        <v>61</v>
      </c>
      <c r="B13" s="5" t="s">
        <v>29</v>
      </c>
      <c r="C13" s="14"/>
      <c r="D13" s="18"/>
      <c r="E13" s="15"/>
      <c r="F13" s="15"/>
      <c r="G13" s="15"/>
      <c r="H13" s="15"/>
      <c r="I13" s="15"/>
      <c r="J13" s="9">
        <f t="shared" si="2"/>
        <v>0</v>
      </c>
      <c r="K13" s="16">
        <v>40</v>
      </c>
      <c r="L13" s="11">
        <f t="shared" si="3"/>
        <v>48</v>
      </c>
    </row>
    <row r="14" spans="1:12" ht="15">
      <c r="A14" s="4" t="s">
        <v>30</v>
      </c>
      <c r="B14" s="5" t="s">
        <v>31</v>
      </c>
      <c r="C14" s="6"/>
      <c r="D14" s="6"/>
      <c r="E14" s="15"/>
      <c r="F14" s="8"/>
      <c r="G14" s="8"/>
      <c r="H14" s="15"/>
      <c r="I14" s="15"/>
      <c r="J14" s="9">
        <f t="shared" si="2"/>
        <v>0</v>
      </c>
      <c r="K14" s="16">
        <v>47</v>
      </c>
      <c r="L14" s="11">
        <f t="shared" si="3"/>
        <v>56.4</v>
      </c>
    </row>
    <row r="15" spans="1:12" ht="36.75" customHeight="1">
      <c r="A15" s="19" t="s">
        <v>32</v>
      </c>
      <c r="B15" s="20" t="s">
        <v>33</v>
      </c>
      <c r="C15" s="21"/>
      <c r="D15" s="22">
        <v>2</v>
      </c>
      <c r="E15" s="23">
        <v>1</v>
      </c>
      <c r="F15" s="23"/>
      <c r="G15" s="23"/>
      <c r="H15" s="24"/>
      <c r="I15" s="24"/>
      <c r="J15" s="9">
        <f t="shared" si="2"/>
        <v>3</v>
      </c>
      <c r="K15" s="16">
        <v>60</v>
      </c>
      <c r="L15" s="11">
        <f t="shared" si="3"/>
        <v>72</v>
      </c>
    </row>
    <row r="16" spans="1:12" ht="15">
      <c r="A16" s="378" t="s">
        <v>34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80"/>
    </row>
    <row r="17" spans="1:12" ht="15">
      <c r="A17" s="4" t="s">
        <v>35</v>
      </c>
      <c r="B17" s="5" t="s">
        <v>36</v>
      </c>
      <c r="C17" s="21"/>
      <c r="D17" s="22">
        <v>1</v>
      </c>
      <c r="E17" s="23">
        <v>1</v>
      </c>
      <c r="F17" s="23"/>
      <c r="G17" s="23">
        <v>2</v>
      </c>
      <c r="H17" s="24"/>
      <c r="I17" s="24"/>
      <c r="J17" s="9">
        <f t="shared" ref="J17:J22" si="4">SUM(C17:I17)</f>
        <v>4</v>
      </c>
      <c r="K17" s="16">
        <v>40</v>
      </c>
      <c r="L17" s="11">
        <f t="shared" ref="L17:L22" si="5">K17*1.2</f>
        <v>48</v>
      </c>
    </row>
    <row r="18" spans="1:12" ht="15">
      <c r="A18" s="4" t="s">
        <v>37</v>
      </c>
      <c r="B18" s="5" t="s">
        <v>38</v>
      </c>
      <c r="C18" s="21"/>
      <c r="D18" s="22"/>
      <c r="E18" s="23"/>
      <c r="F18" s="23"/>
      <c r="G18" s="23"/>
      <c r="H18" s="24"/>
      <c r="I18" s="24"/>
      <c r="J18" s="9">
        <f t="shared" si="4"/>
        <v>0</v>
      </c>
      <c r="K18" s="16">
        <v>45</v>
      </c>
      <c r="L18" s="11">
        <f t="shared" si="5"/>
        <v>54</v>
      </c>
    </row>
    <row r="19" spans="1:12" ht="15">
      <c r="A19" s="4" t="s">
        <v>39</v>
      </c>
      <c r="B19" s="5" t="s">
        <v>40</v>
      </c>
      <c r="C19" s="21"/>
      <c r="D19" s="22">
        <v>1</v>
      </c>
      <c r="E19" s="23"/>
      <c r="F19" s="23"/>
      <c r="G19" s="23"/>
      <c r="H19" s="24"/>
      <c r="I19" s="24"/>
      <c r="J19" s="9">
        <f t="shared" si="4"/>
        <v>1</v>
      </c>
      <c r="K19" s="16">
        <v>72</v>
      </c>
      <c r="L19" s="11">
        <f t="shared" si="5"/>
        <v>86.399999999999991</v>
      </c>
    </row>
    <row r="20" spans="1:12" ht="15">
      <c r="A20" s="4" t="s">
        <v>41</v>
      </c>
      <c r="B20" s="5" t="s">
        <v>42</v>
      </c>
      <c r="C20" s="21"/>
      <c r="D20" s="21"/>
      <c r="E20" s="23">
        <v>1</v>
      </c>
      <c r="F20" s="23">
        <v>2</v>
      </c>
      <c r="G20" s="24"/>
      <c r="H20" s="24"/>
      <c r="I20" s="24"/>
      <c r="J20" s="9">
        <f t="shared" si="4"/>
        <v>3</v>
      </c>
      <c r="K20" s="16">
        <v>84</v>
      </c>
      <c r="L20" s="11">
        <f t="shared" si="5"/>
        <v>100.8</v>
      </c>
    </row>
    <row r="21" spans="1:12" ht="15">
      <c r="A21" s="12" t="s">
        <v>43</v>
      </c>
      <c r="B21" s="25" t="s">
        <v>44</v>
      </c>
      <c r="C21" s="21"/>
      <c r="D21" s="21"/>
      <c r="E21" s="24"/>
      <c r="F21" s="23"/>
      <c r="G21" s="24"/>
      <c r="H21" s="24"/>
      <c r="I21" s="24"/>
      <c r="J21" s="9">
        <f t="shared" si="4"/>
        <v>0</v>
      </c>
      <c r="K21" s="17">
        <v>72</v>
      </c>
      <c r="L21" s="11">
        <f t="shared" si="5"/>
        <v>86.399999999999991</v>
      </c>
    </row>
    <row r="22" spans="1:12" ht="15">
      <c r="A22" s="12" t="s">
        <v>45</v>
      </c>
      <c r="B22" s="25" t="s">
        <v>46</v>
      </c>
      <c r="C22" s="21"/>
      <c r="D22" s="21"/>
      <c r="E22" s="24"/>
      <c r="F22" s="23">
        <v>1</v>
      </c>
      <c r="G22" s="24"/>
      <c r="H22" s="24"/>
      <c r="I22" s="24"/>
      <c r="J22" s="9">
        <f t="shared" si="4"/>
        <v>1</v>
      </c>
      <c r="K22" s="17">
        <v>82</v>
      </c>
      <c r="L22" s="11">
        <f t="shared" si="5"/>
        <v>98.399999999999991</v>
      </c>
    </row>
    <row r="23" spans="1:12" ht="15">
      <c r="A23" s="378" t="s">
        <v>47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80"/>
    </row>
    <row r="24" spans="1:12" ht="15">
      <c r="A24" s="4" t="s">
        <v>48</v>
      </c>
      <c r="B24" s="5" t="s">
        <v>49</v>
      </c>
      <c r="C24" s="21"/>
      <c r="D24" s="23"/>
      <c r="E24" s="23"/>
      <c r="F24" s="23"/>
      <c r="G24" s="23"/>
      <c r="H24" s="24"/>
      <c r="I24" s="24"/>
      <c r="J24" s="9">
        <f t="shared" ref="J24:J27" si="6">SUM(C24:I24)</f>
        <v>0</v>
      </c>
      <c r="K24" s="16">
        <v>12</v>
      </c>
      <c r="L24" s="11">
        <f t="shared" ref="L24:L27" si="7">K24*1.2</f>
        <v>14.399999999999999</v>
      </c>
    </row>
    <row r="25" spans="1:12" ht="15">
      <c r="A25" s="4" t="s">
        <v>50</v>
      </c>
      <c r="B25" s="5" t="s">
        <v>51</v>
      </c>
      <c r="C25" s="21"/>
      <c r="D25" s="24"/>
      <c r="E25" s="23"/>
      <c r="F25" s="23"/>
      <c r="G25" s="24"/>
      <c r="H25" s="24"/>
      <c r="I25" s="24"/>
      <c r="J25" s="9">
        <f t="shared" si="6"/>
        <v>0</v>
      </c>
      <c r="K25" s="16">
        <v>17</v>
      </c>
      <c r="L25" s="11">
        <f t="shared" si="7"/>
        <v>20.399999999999999</v>
      </c>
    </row>
    <row r="26" spans="1:12" ht="15">
      <c r="A26" s="12" t="s">
        <v>62</v>
      </c>
      <c r="B26" s="4" t="s">
        <v>53</v>
      </c>
      <c r="C26" s="26"/>
      <c r="D26" s="381"/>
      <c r="E26" s="380"/>
      <c r="F26" s="381"/>
      <c r="G26" s="380"/>
      <c r="H26" s="382"/>
      <c r="I26" s="380"/>
      <c r="J26" s="9">
        <f t="shared" si="6"/>
        <v>0</v>
      </c>
      <c r="K26" s="10">
        <v>7</v>
      </c>
      <c r="L26" s="11">
        <f t="shared" si="7"/>
        <v>8.4</v>
      </c>
    </row>
    <row r="27" spans="1:12" ht="15">
      <c r="A27" s="4" t="s">
        <v>54</v>
      </c>
      <c r="B27" s="4" t="s">
        <v>55</v>
      </c>
      <c r="C27" s="15"/>
      <c r="D27" s="8">
        <v>5</v>
      </c>
      <c r="E27" s="8">
        <v>3</v>
      </c>
      <c r="F27" s="8">
        <v>2</v>
      </c>
      <c r="G27" s="28">
        <v>4</v>
      </c>
      <c r="H27" s="23">
        <v>3</v>
      </c>
      <c r="I27" s="23"/>
      <c r="J27" s="9">
        <f t="shared" si="6"/>
        <v>17</v>
      </c>
      <c r="K27" s="10">
        <v>14</v>
      </c>
      <c r="L27" s="11">
        <f t="shared" si="7"/>
        <v>16.8</v>
      </c>
    </row>
    <row r="28" spans="1:12" ht="12.75"/>
    <row r="29" spans="1:12" ht="12.75">
      <c r="A29" s="364" t="s">
        <v>63</v>
      </c>
      <c r="B29" s="365"/>
      <c r="C29" s="365"/>
      <c r="D29" s="365"/>
      <c r="E29" s="366"/>
    </row>
    <row r="30" spans="1:12" ht="24" customHeight="1">
      <c r="A30" s="367"/>
      <c r="B30" s="368"/>
      <c r="C30" s="368"/>
      <c r="D30" s="368"/>
      <c r="E30" s="369"/>
      <c r="I30" s="370" t="s">
        <v>56</v>
      </c>
      <c r="J30" s="371"/>
      <c r="K30" s="27">
        <f>SUMPRODUCT(J4:J27,K4:K27)</f>
        <v>1627.4</v>
      </c>
    </row>
    <row r="31" spans="1:12" ht="16.5" customHeight="1">
      <c r="A31" s="364" t="s">
        <v>64</v>
      </c>
      <c r="B31" s="365"/>
      <c r="C31" s="365"/>
      <c r="D31" s="365"/>
      <c r="E31" s="366"/>
      <c r="I31" s="372" t="s">
        <v>57</v>
      </c>
      <c r="J31" s="373"/>
      <c r="K31" s="376">
        <f>K30*1.2</f>
        <v>1952.88</v>
      </c>
    </row>
    <row r="32" spans="1:12" ht="16.5" customHeight="1">
      <c r="A32" s="367"/>
      <c r="B32" s="368"/>
      <c r="C32" s="368"/>
      <c r="D32" s="368"/>
      <c r="E32" s="369"/>
      <c r="I32" s="374"/>
      <c r="J32" s="375"/>
      <c r="K32" s="37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</sheetData>
  <mergeCells count="12">
    <mergeCell ref="A3:L3"/>
    <mergeCell ref="A11:L11"/>
    <mergeCell ref="A16:L16"/>
    <mergeCell ref="A23:L23"/>
    <mergeCell ref="D26:E26"/>
    <mergeCell ref="F26:G26"/>
    <mergeCell ref="H26:I26"/>
    <mergeCell ref="A29:E30"/>
    <mergeCell ref="I30:J30"/>
    <mergeCell ref="A31:E32"/>
    <mergeCell ref="I31:J32"/>
    <mergeCell ref="K31:K32"/>
  </mergeCells>
  <pageMargins left="0.7" right="0.7" top="0.75" bottom="0.75" header="0" footer="0"/>
  <pageSetup paperSize="9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1"/>
  <sheetViews>
    <sheetView tabSelected="1" workbookViewId="0">
      <selection activeCell="B33" sqref="B33"/>
    </sheetView>
  </sheetViews>
  <sheetFormatPr baseColWidth="10" defaultColWidth="14.42578125" defaultRowHeight="15.75" customHeight="1"/>
  <cols>
    <col min="1" max="1" width="14.42578125" style="356"/>
    <col min="2" max="2" width="55" customWidth="1"/>
    <col min="3" max="3" width="15.42578125" customWidth="1"/>
    <col min="4" max="10" width="7" customWidth="1"/>
    <col min="11" max="27" width="10" customWidth="1"/>
  </cols>
  <sheetData>
    <row r="1" spans="1:13" ht="58.5" customHeight="1" thickBot="1">
      <c r="B1" s="359" t="s">
        <v>343</v>
      </c>
      <c r="C1" s="1"/>
    </row>
    <row r="2" spans="1:13" ht="62.25" customHeight="1" thickBot="1">
      <c r="B2" s="386" t="s">
        <v>341</v>
      </c>
      <c r="C2" s="387"/>
      <c r="D2" s="388"/>
      <c r="E2" s="385" t="s">
        <v>65</v>
      </c>
      <c r="F2" s="385"/>
      <c r="G2" s="385"/>
      <c r="H2" s="385"/>
      <c r="I2" s="385"/>
      <c r="J2" s="385"/>
      <c r="K2" s="385"/>
      <c r="L2" s="385"/>
      <c r="M2" s="385"/>
    </row>
    <row r="3" spans="1:13" ht="15">
      <c r="B3" s="362" t="s">
        <v>1</v>
      </c>
      <c r="C3" s="363" t="s">
        <v>2</v>
      </c>
      <c r="D3" s="363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3" ht="15">
      <c r="B4" s="378" t="s">
        <v>13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80"/>
    </row>
    <row r="5" spans="1:13" ht="15">
      <c r="B5" s="4" t="s">
        <v>14</v>
      </c>
      <c r="C5" s="5" t="s">
        <v>15</v>
      </c>
      <c r="D5" s="7"/>
      <c r="E5" s="7"/>
      <c r="F5" s="8"/>
      <c r="G5" s="8"/>
      <c r="H5" s="8"/>
      <c r="I5" s="8"/>
      <c r="J5" s="8"/>
      <c r="K5" s="9">
        <f t="shared" ref="K5:K11" si="0">SUM(D5:J5)</f>
        <v>0</v>
      </c>
      <c r="L5" s="10">
        <v>36</v>
      </c>
      <c r="M5" s="11">
        <f t="shared" ref="M5:M11" si="1">L5*1.2</f>
        <v>43.199999999999996</v>
      </c>
    </row>
    <row r="6" spans="1:13" ht="15">
      <c r="B6" s="12" t="s">
        <v>58</v>
      </c>
      <c r="C6" s="13" t="s">
        <v>16</v>
      </c>
      <c r="D6" s="18"/>
      <c r="E6" s="14"/>
      <c r="F6" s="8"/>
      <c r="G6" s="15"/>
      <c r="H6" s="15"/>
      <c r="I6" s="15"/>
      <c r="J6" s="15"/>
      <c r="K6" s="9">
        <f t="shared" si="0"/>
        <v>0</v>
      </c>
      <c r="L6" s="16">
        <v>35</v>
      </c>
      <c r="M6" s="11">
        <f t="shared" si="1"/>
        <v>42</v>
      </c>
    </row>
    <row r="7" spans="1:13" ht="15">
      <c r="B7" s="12" t="s">
        <v>66</v>
      </c>
      <c r="C7" s="5" t="s">
        <v>17</v>
      </c>
      <c r="D7" s="6"/>
      <c r="E7" s="6"/>
      <c r="F7" s="8"/>
      <c r="G7" s="8"/>
      <c r="H7" s="8"/>
      <c r="I7" s="15"/>
      <c r="J7" s="15"/>
      <c r="K7" s="9">
        <f t="shared" si="0"/>
        <v>0</v>
      </c>
      <c r="L7" s="10">
        <v>48</v>
      </c>
      <c r="M7" s="11">
        <f t="shared" si="1"/>
        <v>57.599999999999994</v>
      </c>
    </row>
    <row r="8" spans="1:13" ht="15">
      <c r="A8" s="361" t="s">
        <v>346</v>
      </c>
      <c r="B8" s="12" t="s">
        <v>67</v>
      </c>
      <c r="C8" s="13" t="s">
        <v>17</v>
      </c>
      <c r="D8" s="6"/>
      <c r="E8" s="7"/>
      <c r="F8" s="8"/>
      <c r="G8" s="8"/>
      <c r="H8" s="8"/>
      <c r="I8" s="8"/>
      <c r="J8" s="15"/>
      <c r="K8" s="9">
        <f t="shared" si="0"/>
        <v>0</v>
      </c>
      <c r="L8" s="17">
        <v>48</v>
      </c>
      <c r="M8" s="11">
        <f t="shared" si="1"/>
        <v>57.599999999999994</v>
      </c>
    </row>
    <row r="9" spans="1:13" ht="15">
      <c r="B9" s="4" t="s">
        <v>18</v>
      </c>
      <c r="C9" s="5" t="s">
        <v>19</v>
      </c>
      <c r="D9" s="6"/>
      <c r="E9" s="7"/>
      <c r="F9" s="8"/>
      <c r="G9" s="23"/>
      <c r="H9" s="8"/>
      <c r="I9" s="8"/>
      <c r="J9" s="15"/>
      <c r="K9" s="9">
        <f t="shared" si="0"/>
        <v>0</v>
      </c>
      <c r="L9" s="16">
        <v>43</v>
      </c>
      <c r="M9" s="11">
        <f t="shared" si="1"/>
        <v>51.6</v>
      </c>
    </row>
    <row r="10" spans="1:13" ht="15">
      <c r="B10" s="4" t="s">
        <v>22</v>
      </c>
      <c r="C10" s="5" t="s">
        <v>23</v>
      </c>
      <c r="D10" s="6"/>
      <c r="E10" s="6"/>
      <c r="F10" s="15"/>
      <c r="G10" s="8"/>
      <c r="H10" s="15"/>
      <c r="I10" s="15"/>
      <c r="J10" s="15"/>
      <c r="K10" s="9">
        <f t="shared" si="0"/>
        <v>0</v>
      </c>
      <c r="L10" s="10">
        <v>84</v>
      </c>
      <c r="M10" s="11">
        <f t="shared" si="1"/>
        <v>100.8</v>
      </c>
    </row>
    <row r="11" spans="1:13" ht="15">
      <c r="B11" s="4" t="s">
        <v>24</v>
      </c>
      <c r="C11" s="5" t="s">
        <v>25</v>
      </c>
      <c r="D11" s="6"/>
      <c r="E11" s="6"/>
      <c r="F11" s="15"/>
      <c r="G11" s="8"/>
      <c r="H11" s="8"/>
      <c r="I11" s="8"/>
      <c r="J11" s="15"/>
      <c r="K11" s="9">
        <f t="shared" si="0"/>
        <v>0</v>
      </c>
      <c r="L11" s="10">
        <v>89</v>
      </c>
      <c r="M11" s="11">
        <f t="shared" si="1"/>
        <v>106.8</v>
      </c>
    </row>
    <row r="12" spans="1:13" ht="15">
      <c r="B12" s="378" t="s">
        <v>26</v>
      </c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80"/>
    </row>
    <row r="13" spans="1:13" ht="15">
      <c r="B13" s="4" t="s">
        <v>27</v>
      </c>
      <c r="C13" s="5" t="s">
        <v>28</v>
      </c>
      <c r="D13" s="6"/>
      <c r="E13" s="7"/>
      <c r="F13" s="8"/>
      <c r="G13" s="8"/>
      <c r="H13" s="8"/>
      <c r="I13" s="8"/>
      <c r="J13" s="8"/>
      <c r="K13" s="9">
        <f t="shared" ref="K13:K16" si="2">SUM(D13:J13)</f>
        <v>0</v>
      </c>
      <c r="L13" s="10">
        <v>37.799999999999997</v>
      </c>
      <c r="M13" s="11">
        <f>L13*1.2</f>
        <v>45.359999999999992</v>
      </c>
    </row>
    <row r="14" spans="1:13" ht="15">
      <c r="B14" s="4" t="s">
        <v>68</v>
      </c>
      <c r="C14" s="5" t="s">
        <v>29</v>
      </c>
      <c r="D14" s="14"/>
      <c r="E14" s="18"/>
      <c r="F14" s="15"/>
      <c r="G14" s="15"/>
      <c r="H14" s="15"/>
      <c r="I14" s="15"/>
      <c r="J14" s="15"/>
      <c r="K14" s="9">
        <f t="shared" si="2"/>
        <v>0</v>
      </c>
      <c r="L14" s="16">
        <v>40</v>
      </c>
      <c r="M14" s="11">
        <f>L14*1.2</f>
        <v>48</v>
      </c>
    </row>
    <row r="15" spans="1:13" ht="15">
      <c r="B15" s="4" t="s">
        <v>30</v>
      </c>
      <c r="C15" s="5" t="s">
        <v>31</v>
      </c>
      <c r="D15" s="6"/>
      <c r="E15" s="6"/>
      <c r="F15" s="15"/>
      <c r="G15" s="8"/>
      <c r="H15" s="8"/>
      <c r="I15" s="15"/>
      <c r="J15" s="15"/>
      <c r="K15" s="9">
        <f t="shared" si="2"/>
        <v>0</v>
      </c>
      <c r="L15" s="16">
        <v>47</v>
      </c>
      <c r="M15" s="11">
        <f>L15*1.2</f>
        <v>56.4</v>
      </c>
    </row>
    <row r="16" spans="1:13" ht="36.75" customHeight="1">
      <c r="B16" s="19" t="s">
        <v>32</v>
      </c>
      <c r="C16" s="20" t="s">
        <v>33</v>
      </c>
      <c r="D16" s="21"/>
      <c r="E16" s="22"/>
      <c r="F16" s="23"/>
      <c r="G16" s="23"/>
      <c r="H16" s="23"/>
      <c r="I16" s="24"/>
      <c r="J16" s="24"/>
      <c r="K16" s="9">
        <f t="shared" si="2"/>
        <v>0</v>
      </c>
      <c r="L16" s="16">
        <v>60</v>
      </c>
      <c r="M16" s="11">
        <f>L16*1.2</f>
        <v>72</v>
      </c>
    </row>
    <row r="17" spans="1:13" ht="15">
      <c r="B17" s="378" t="s">
        <v>34</v>
      </c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80"/>
    </row>
    <row r="18" spans="1:13" ht="15">
      <c r="B18" s="4" t="s">
        <v>35</v>
      </c>
      <c r="C18" s="5" t="s">
        <v>36</v>
      </c>
      <c r="D18" s="21"/>
      <c r="E18" s="22"/>
      <c r="F18" s="23"/>
      <c r="G18" s="23"/>
      <c r="H18" s="23"/>
      <c r="I18" s="24"/>
      <c r="J18" s="24"/>
      <c r="K18" s="9">
        <f t="shared" ref="K18:K24" si="3">SUM(D18:J18)</f>
        <v>0</v>
      </c>
      <c r="L18" s="16">
        <v>40</v>
      </c>
      <c r="M18" s="11">
        <f t="shared" ref="M18:M24" si="4">L18*1.2</f>
        <v>48</v>
      </c>
    </row>
    <row r="19" spans="1:13" ht="15">
      <c r="B19" s="4" t="s">
        <v>37</v>
      </c>
      <c r="C19" s="5" t="s">
        <v>38</v>
      </c>
      <c r="D19" s="21"/>
      <c r="E19" s="22"/>
      <c r="F19" s="23"/>
      <c r="G19" s="23"/>
      <c r="H19" s="23"/>
      <c r="I19" s="24"/>
      <c r="J19" s="24"/>
      <c r="K19" s="9">
        <f t="shared" si="3"/>
        <v>0</v>
      </c>
      <c r="L19" s="16">
        <v>45</v>
      </c>
      <c r="M19" s="11">
        <f t="shared" si="4"/>
        <v>54</v>
      </c>
    </row>
    <row r="20" spans="1:13" ht="15">
      <c r="B20" s="4" t="s">
        <v>39</v>
      </c>
      <c r="C20" s="5" t="s">
        <v>40</v>
      </c>
      <c r="D20" s="21"/>
      <c r="E20" s="22"/>
      <c r="F20" s="23"/>
      <c r="G20" s="23"/>
      <c r="H20" s="23"/>
      <c r="I20" s="24"/>
      <c r="J20" s="24"/>
      <c r="K20" s="9">
        <f t="shared" si="3"/>
        <v>0</v>
      </c>
      <c r="L20" s="16">
        <v>72</v>
      </c>
      <c r="M20" s="11">
        <f t="shared" si="4"/>
        <v>86.399999999999991</v>
      </c>
    </row>
    <row r="21" spans="1:13" ht="30">
      <c r="A21" s="361" t="s">
        <v>346</v>
      </c>
      <c r="B21" s="357" t="s">
        <v>340</v>
      </c>
      <c r="C21" s="5" t="s">
        <v>40</v>
      </c>
      <c r="D21" s="21"/>
      <c r="E21" s="22"/>
      <c r="F21" s="23"/>
      <c r="G21" s="23"/>
      <c r="H21" s="23"/>
      <c r="I21" s="24"/>
      <c r="J21" s="24"/>
      <c r="K21" s="9">
        <f t="shared" si="3"/>
        <v>0</v>
      </c>
      <c r="L21" s="16">
        <v>72</v>
      </c>
      <c r="M21" s="11">
        <f t="shared" si="4"/>
        <v>86.399999999999991</v>
      </c>
    </row>
    <row r="22" spans="1:13" ht="15">
      <c r="B22" s="4" t="s">
        <v>41</v>
      </c>
      <c r="C22" s="5" t="s">
        <v>42</v>
      </c>
      <c r="D22" s="21"/>
      <c r="E22" s="21"/>
      <c r="F22" s="23"/>
      <c r="G22" s="23"/>
      <c r="H22" s="24"/>
      <c r="I22" s="24"/>
      <c r="J22" s="24"/>
      <c r="K22" s="9">
        <f t="shared" si="3"/>
        <v>0</v>
      </c>
      <c r="L22" s="16">
        <v>84</v>
      </c>
      <c r="M22" s="11">
        <f t="shared" si="4"/>
        <v>100.8</v>
      </c>
    </row>
    <row r="23" spans="1:13" ht="15">
      <c r="B23" s="12" t="s">
        <v>43</v>
      </c>
      <c r="C23" s="25" t="s">
        <v>44</v>
      </c>
      <c r="D23" s="21"/>
      <c r="E23" s="21"/>
      <c r="F23" s="24"/>
      <c r="G23" s="23"/>
      <c r="H23" s="24"/>
      <c r="I23" s="24"/>
      <c r="J23" s="24"/>
      <c r="K23" s="9">
        <f t="shared" si="3"/>
        <v>0</v>
      </c>
      <c r="L23" s="17">
        <v>72</v>
      </c>
      <c r="M23" s="11">
        <f t="shared" si="4"/>
        <v>86.399999999999991</v>
      </c>
    </row>
    <row r="24" spans="1:13" ht="15">
      <c r="B24" s="12" t="s">
        <v>45</v>
      </c>
      <c r="C24" s="25" t="s">
        <v>46</v>
      </c>
      <c r="D24" s="21"/>
      <c r="E24" s="21"/>
      <c r="F24" s="24"/>
      <c r="G24" s="23"/>
      <c r="H24" s="24"/>
      <c r="I24" s="24"/>
      <c r="J24" s="24"/>
      <c r="K24" s="9">
        <f t="shared" si="3"/>
        <v>0</v>
      </c>
      <c r="L24" s="17">
        <v>82</v>
      </c>
      <c r="M24" s="11">
        <f t="shared" si="4"/>
        <v>98.399999999999991</v>
      </c>
    </row>
    <row r="25" spans="1:13" ht="15">
      <c r="B25" s="378" t="s">
        <v>47</v>
      </c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80"/>
    </row>
    <row r="26" spans="1:13" ht="15">
      <c r="B26" s="4" t="s">
        <v>48</v>
      </c>
      <c r="C26" s="5" t="s">
        <v>49</v>
      </c>
      <c r="D26" s="21"/>
      <c r="E26" s="23"/>
      <c r="F26" s="23"/>
      <c r="G26" s="23"/>
      <c r="H26" s="23"/>
      <c r="I26" s="24"/>
      <c r="J26" s="24"/>
      <c r="K26" s="9">
        <f t="shared" ref="K26:K30" si="5">SUM(D26:J26)</f>
        <v>0</v>
      </c>
      <c r="L26" s="16">
        <v>12</v>
      </c>
      <c r="M26" s="11">
        <f>L26*1.2</f>
        <v>14.399999999999999</v>
      </c>
    </row>
    <row r="27" spans="1:13" ht="15">
      <c r="B27" s="4" t="s">
        <v>50</v>
      </c>
      <c r="C27" s="5" t="s">
        <v>51</v>
      </c>
      <c r="D27" s="21"/>
      <c r="E27" s="24"/>
      <c r="F27" s="23"/>
      <c r="G27" s="23"/>
      <c r="H27" s="24"/>
      <c r="I27" s="24"/>
      <c r="J27" s="24"/>
      <c r="K27" s="9">
        <f t="shared" si="5"/>
        <v>0</v>
      </c>
      <c r="L27" s="16">
        <v>17</v>
      </c>
      <c r="M27" s="11">
        <f>L27*1.2</f>
        <v>20.399999999999999</v>
      </c>
    </row>
    <row r="28" spans="1:13" ht="15">
      <c r="B28" s="12" t="s">
        <v>62</v>
      </c>
      <c r="C28" s="4" t="s">
        <v>53</v>
      </c>
      <c r="D28" s="360"/>
      <c r="E28" s="381"/>
      <c r="F28" s="380"/>
      <c r="G28" s="381"/>
      <c r="H28" s="380"/>
      <c r="I28" s="393"/>
      <c r="J28" s="394"/>
      <c r="K28" s="9">
        <f t="shared" si="5"/>
        <v>0</v>
      </c>
      <c r="L28" s="10">
        <v>7</v>
      </c>
      <c r="M28" s="11">
        <f>L28*1.2</f>
        <v>8.4</v>
      </c>
    </row>
    <row r="29" spans="1:13" s="356" customFormat="1" ht="15">
      <c r="B29" s="12" t="s">
        <v>344</v>
      </c>
      <c r="C29" s="12" t="s">
        <v>345</v>
      </c>
      <c r="D29" s="360"/>
      <c r="E29" s="381"/>
      <c r="F29" s="380"/>
      <c r="G29" s="381"/>
      <c r="H29" s="380"/>
      <c r="I29" s="393"/>
      <c r="J29" s="394"/>
      <c r="K29" s="345">
        <f t="shared" ref="K29" si="6">SUM(D29:J29)</f>
        <v>0</v>
      </c>
      <c r="L29" s="10">
        <v>7</v>
      </c>
      <c r="M29" s="11">
        <f>L29*1.2</f>
        <v>8.4</v>
      </c>
    </row>
    <row r="30" spans="1:13" ht="15">
      <c r="B30" s="4" t="s">
        <v>54</v>
      </c>
      <c r="C30" s="4" t="s">
        <v>55</v>
      </c>
      <c r="D30" s="15"/>
      <c r="E30" s="8"/>
      <c r="F30" s="8"/>
      <c r="G30" s="8"/>
      <c r="H30" s="23"/>
      <c r="I30" s="23"/>
      <c r="J30" s="23"/>
      <c r="K30" s="9">
        <f t="shared" si="5"/>
        <v>0</v>
      </c>
      <c r="L30" s="10">
        <v>14</v>
      </c>
      <c r="M30" s="11">
        <f>L30*1.2</f>
        <v>16.8</v>
      </c>
    </row>
    <row r="31" spans="1:13" ht="13.5" thickBot="1"/>
    <row r="32" spans="1:13" ht="27" customHeight="1" thickBot="1">
      <c r="I32" s="391" t="s">
        <v>342</v>
      </c>
      <c r="J32" s="392"/>
      <c r="K32" s="392"/>
      <c r="L32" s="392"/>
      <c r="M32" s="358">
        <f>SUMPRODUCT(K5:K30,M5:M30)-70</f>
        <v>-70</v>
      </c>
    </row>
    <row r="33" spans="2:13" ht="27.75" customHeight="1">
      <c r="I33" s="389"/>
      <c r="J33" s="390"/>
      <c r="K33" s="390"/>
      <c r="L33" s="390"/>
    </row>
    <row r="34" spans="2:13" ht="12.75" customHeight="1">
      <c r="B34" s="383" t="s">
        <v>69</v>
      </c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</row>
    <row r="35" spans="2:13" ht="24" customHeight="1">
      <c r="B35" s="383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</row>
    <row r="36" spans="2:13" ht="16.5" customHeight="1">
      <c r="B36" s="383" t="s">
        <v>70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</row>
    <row r="37" spans="2:13" ht="16.5" customHeight="1">
      <c r="B37" s="383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</row>
    <row r="39" spans="2:13" ht="12.75"/>
    <row r="40" spans="2:13" ht="12.75"/>
    <row r="41" spans="2:13" ht="12.75"/>
    <row r="42" spans="2:13" ht="12.75"/>
    <row r="43" spans="2:13" ht="12.75"/>
    <row r="44" spans="2:13" ht="12.75"/>
    <row r="45" spans="2:13" ht="12.75"/>
    <row r="46" spans="2:13" ht="12.75"/>
    <row r="47" spans="2:13" ht="12.75"/>
    <row r="48" spans="2:13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</sheetData>
  <mergeCells count="16">
    <mergeCell ref="B34:M35"/>
    <mergeCell ref="B36:M37"/>
    <mergeCell ref="E2:M2"/>
    <mergeCell ref="B2:D2"/>
    <mergeCell ref="I33:L33"/>
    <mergeCell ref="I32:L32"/>
    <mergeCell ref="E28:F28"/>
    <mergeCell ref="E29:F29"/>
    <mergeCell ref="G29:H29"/>
    <mergeCell ref="I29:J29"/>
    <mergeCell ref="B4:M4"/>
    <mergeCell ref="B12:M12"/>
    <mergeCell ref="B17:M17"/>
    <mergeCell ref="B25:M25"/>
    <mergeCell ref="G28:H28"/>
    <mergeCell ref="I28:J28"/>
  </mergeCells>
  <pageMargins left="0.7" right="0.7" top="0.75" bottom="0.75" header="0" footer="0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1000"/>
  <sheetViews>
    <sheetView workbookViewId="0">
      <pane ySplit="4" topLeftCell="A5" activePane="bottomLeft" state="frozen"/>
      <selection pane="bottomLeft" activeCell="B6" sqref="B6"/>
    </sheetView>
  </sheetViews>
  <sheetFormatPr baseColWidth="10" defaultColWidth="14.42578125" defaultRowHeight="15.75" customHeight="1"/>
  <cols>
    <col min="1" max="2" width="26.7109375" customWidth="1"/>
  </cols>
  <sheetData>
    <row r="1" spans="1:27" ht="32.25" customHeight="1">
      <c r="A1" s="29"/>
      <c r="B1" s="30"/>
      <c r="C1" s="31"/>
      <c r="D1" s="31"/>
      <c r="E1" s="32" t="s">
        <v>71</v>
      </c>
      <c r="F1" s="31"/>
      <c r="H1" s="31"/>
      <c r="I1" s="33"/>
      <c r="J1" s="31"/>
      <c r="K1" s="34"/>
      <c r="L1" s="31"/>
      <c r="M1" s="31"/>
      <c r="N1" s="397" t="s">
        <v>72</v>
      </c>
      <c r="O1" s="398"/>
      <c r="P1" s="399"/>
      <c r="R1" s="31"/>
      <c r="S1" s="35"/>
      <c r="T1" s="31"/>
      <c r="U1" s="31"/>
      <c r="V1" s="31"/>
      <c r="W1" s="31"/>
      <c r="X1" s="31"/>
      <c r="Y1" s="36"/>
      <c r="Z1" s="31"/>
      <c r="AA1" s="31"/>
    </row>
    <row r="2" spans="1:27" ht="19.5" customHeight="1">
      <c r="A2" s="400" t="s">
        <v>73</v>
      </c>
      <c r="B2" s="399"/>
      <c r="C2" s="37" t="s">
        <v>74</v>
      </c>
      <c r="D2" s="31"/>
      <c r="E2" s="31"/>
      <c r="F2" s="31"/>
      <c r="G2" s="31"/>
      <c r="H2" s="31"/>
      <c r="I2" s="31"/>
      <c r="J2" s="31"/>
      <c r="K2" s="31"/>
      <c r="L2" s="31"/>
      <c r="M2" s="38" t="s">
        <v>75</v>
      </c>
      <c r="O2" s="31"/>
      <c r="P2" s="31"/>
      <c r="Q2" s="31"/>
      <c r="R2" s="31"/>
      <c r="S2" s="35"/>
      <c r="T2" s="31"/>
      <c r="U2" s="31"/>
      <c r="V2" s="31"/>
      <c r="W2" s="31"/>
      <c r="X2" s="31"/>
      <c r="Y2" s="36"/>
      <c r="Z2" s="31"/>
      <c r="AA2" s="31"/>
    </row>
    <row r="3" spans="1:27" ht="26.25" customHeight="1">
      <c r="A3" s="401" t="s">
        <v>76</v>
      </c>
      <c r="B3" s="402"/>
      <c r="C3" s="38"/>
      <c r="D3" s="31"/>
      <c r="E3" s="405" t="s">
        <v>77</v>
      </c>
      <c r="F3" s="379"/>
      <c r="G3" s="380"/>
      <c r="H3" s="34">
        <v>43800</v>
      </c>
      <c r="I3" s="31"/>
      <c r="J3" s="406" t="s">
        <v>78</v>
      </c>
      <c r="K3" s="398"/>
      <c r="L3" s="398"/>
      <c r="M3" s="398"/>
      <c r="N3" s="399"/>
      <c r="O3" s="34">
        <v>43814</v>
      </c>
      <c r="P3" s="31"/>
      <c r="Q3" s="31"/>
      <c r="R3" s="31"/>
      <c r="S3" s="35"/>
      <c r="T3" s="31"/>
      <c r="U3" s="31"/>
      <c r="V3" s="31"/>
      <c r="W3" s="31"/>
      <c r="X3" s="39"/>
      <c r="Y3" s="40"/>
      <c r="Z3" s="31"/>
      <c r="AA3" s="31"/>
    </row>
    <row r="4" spans="1:27" ht="166.5" customHeight="1">
      <c r="A4" s="403"/>
      <c r="B4" s="404"/>
      <c r="C4" s="41" t="s">
        <v>14</v>
      </c>
      <c r="D4" s="42" t="s">
        <v>79</v>
      </c>
      <c r="E4" s="42" t="s">
        <v>22</v>
      </c>
      <c r="F4" s="42" t="s">
        <v>24</v>
      </c>
      <c r="G4" s="42" t="s">
        <v>27</v>
      </c>
      <c r="H4" s="42" t="s">
        <v>30</v>
      </c>
      <c r="I4" s="43" t="s">
        <v>80</v>
      </c>
      <c r="J4" s="43" t="s">
        <v>81</v>
      </c>
      <c r="K4" s="42" t="s">
        <v>32</v>
      </c>
      <c r="L4" s="42" t="s">
        <v>18</v>
      </c>
      <c r="M4" s="42" t="s">
        <v>20</v>
      </c>
      <c r="N4" s="42" t="s">
        <v>35</v>
      </c>
      <c r="O4" s="42" t="s">
        <v>37</v>
      </c>
      <c r="P4" s="42" t="s">
        <v>39</v>
      </c>
      <c r="Q4" s="42" t="s">
        <v>41</v>
      </c>
      <c r="R4" s="42" t="s">
        <v>48</v>
      </c>
      <c r="S4" s="42" t="s">
        <v>50</v>
      </c>
      <c r="T4" s="42" t="s">
        <v>82</v>
      </c>
      <c r="U4" s="42" t="s">
        <v>52</v>
      </c>
      <c r="V4" s="42" t="s">
        <v>54</v>
      </c>
      <c r="W4" s="44" t="s">
        <v>83</v>
      </c>
      <c r="X4" s="45" t="s">
        <v>84</v>
      </c>
      <c r="Y4" s="45" t="s">
        <v>85</v>
      </c>
    </row>
    <row r="5" spans="1:27" ht="16.5" customHeight="1">
      <c r="A5" s="46"/>
      <c r="B5" s="46" t="s">
        <v>86</v>
      </c>
      <c r="C5" s="47">
        <v>43.2</v>
      </c>
      <c r="D5" s="48">
        <v>57.6</v>
      </c>
      <c r="E5" s="48">
        <v>100.8</v>
      </c>
      <c r="F5" s="48">
        <v>106.8</v>
      </c>
      <c r="G5" s="48">
        <v>45.36</v>
      </c>
      <c r="H5" s="48">
        <v>56.4</v>
      </c>
      <c r="I5" s="48">
        <v>48</v>
      </c>
      <c r="J5" s="48">
        <v>42</v>
      </c>
      <c r="K5" s="48">
        <v>72</v>
      </c>
      <c r="L5" s="48">
        <v>51.6</v>
      </c>
      <c r="M5" s="48">
        <v>60</v>
      </c>
      <c r="N5" s="48">
        <v>48</v>
      </c>
      <c r="O5" s="48">
        <v>54</v>
      </c>
      <c r="P5" s="48">
        <v>86.4</v>
      </c>
      <c r="Q5" s="48">
        <v>100.8</v>
      </c>
      <c r="R5" s="48">
        <v>14.4</v>
      </c>
      <c r="S5" s="48">
        <v>20.399999999999999</v>
      </c>
      <c r="T5" s="49">
        <v>33.6</v>
      </c>
      <c r="U5" s="48">
        <v>8.4</v>
      </c>
      <c r="V5" s="48">
        <v>16.8</v>
      </c>
      <c r="W5" s="48"/>
      <c r="X5" s="50"/>
      <c r="Y5" s="50"/>
      <c r="Z5" s="50"/>
      <c r="AA5" s="50"/>
    </row>
    <row r="6" spans="1:27" ht="12.75">
      <c r="A6" s="51" t="s">
        <v>87</v>
      </c>
      <c r="B6" s="51" t="s">
        <v>88</v>
      </c>
      <c r="C6" s="52" t="s">
        <v>89</v>
      </c>
      <c r="D6" s="52" t="s">
        <v>89</v>
      </c>
      <c r="E6" s="52" t="s">
        <v>89</v>
      </c>
      <c r="F6" s="52" t="s">
        <v>89</v>
      </c>
      <c r="G6" s="52" t="s">
        <v>89</v>
      </c>
      <c r="H6" s="52" t="s">
        <v>89</v>
      </c>
      <c r="I6" s="52" t="s">
        <v>89</v>
      </c>
      <c r="J6" s="52" t="s">
        <v>89</v>
      </c>
      <c r="K6" s="52" t="s">
        <v>89</v>
      </c>
      <c r="L6" s="52" t="s">
        <v>89</v>
      </c>
      <c r="M6" s="52" t="s">
        <v>89</v>
      </c>
      <c r="N6" s="52" t="s">
        <v>89</v>
      </c>
      <c r="O6" s="52" t="s">
        <v>89</v>
      </c>
      <c r="P6" s="52" t="s">
        <v>89</v>
      </c>
      <c r="Q6" s="52" t="s">
        <v>89</v>
      </c>
      <c r="R6" s="52" t="s">
        <v>89</v>
      </c>
      <c r="S6" s="52" t="s">
        <v>89</v>
      </c>
      <c r="T6" s="52" t="s">
        <v>89</v>
      </c>
      <c r="U6" s="52" t="s">
        <v>89</v>
      </c>
      <c r="V6" s="52" t="s">
        <v>89</v>
      </c>
      <c r="W6" s="52"/>
      <c r="X6" s="53"/>
      <c r="Y6" s="53"/>
      <c r="Z6" s="53"/>
      <c r="AA6" s="53"/>
    </row>
    <row r="7" spans="1:27" ht="12.75">
      <c r="A7" s="54" t="s">
        <v>90</v>
      </c>
      <c r="B7" s="54" t="s">
        <v>91</v>
      </c>
      <c r="C7" s="54"/>
      <c r="D7" s="54"/>
      <c r="E7" s="54"/>
      <c r="F7" s="54"/>
      <c r="H7" s="54"/>
      <c r="I7" s="54"/>
      <c r="J7" s="54"/>
      <c r="K7" s="54"/>
      <c r="L7" s="54"/>
      <c r="M7" s="54"/>
      <c r="N7" s="55">
        <v>1</v>
      </c>
      <c r="O7" s="54"/>
      <c r="P7" s="54"/>
      <c r="Q7" s="54"/>
      <c r="R7" s="54"/>
      <c r="S7" s="54"/>
      <c r="T7" s="54"/>
      <c r="U7" s="54"/>
      <c r="V7" s="56"/>
      <c r="W7" s="57">
        <f t="shared" ref="W7:W62" si="0">SUM($C$5*C7,$D$5*D7,$E$5*E7,$F$5*F7,$G$5*G7,$H$5*H7,$I$5*I7,$J$5*J7,$K$5*K7,$L$5*L7,$M$5*M7,$N$5*N7,$O$5*O7,$P$5*P7,$Q$5*Q7,$R$5*R7,$S$5*S7,$T$5*T7,$U$5*U7,$V$5*V7)</f>
        <v>48</v>
      </c>
      <c r="X7" s="58" t="s">
        <v>92</v>
      </c>
      <c r="Y7" s="59">
        <v>43803</v>
      </c>
      <c r="Z7" s="60"/>
      <c r="AA7" s="60"/>
    </row>
    <row r="8" spans="1:27" ht="12.75">
      <c r="A8" s="54" t="s">
        <v>93</v>
      </c>
      <c r="B8" s="54" t="s">
        <v>94</v>
      </c>
      <c r="C8" s="54"/>
      <c r="D8" s="55">
        <v>1</v>
      </c>
      <c r="E8" s="55">
        <v>1</v>
      </c>
      <c r="F8" s="54"/>
      <c r="G8" s="54"/>
      <c r="H8" s="54"/>
      <c r="I8" s="54"/>
      <c r="J8" s="54"/>
      <c r="K8" s="55">
        <v>1</v>
      </c>
      <c r="L8" s="54"/>
      <c r="M8" s="55">
        <v>1</v>
      </c>
      <c r="N8" s="54"/>
      <c r="O8" s="55">
        <v>1</v>
      </c>
      <c r="P8" s="55">
        <v>1</v>
      </c>
      <c r="Q8" s="55">
        <v>1</v>
      </c>
      <c r="R8" s="54"/>
      <c r="S8" s="54"/>
      <c r="T8" s="54"/>
      <c r="U8" s="54"/>
      <c r="V8" s="61">
        <v>1</v>
      </c>
      <c r="W8" s="57">
        <f t="shared" si="0"/>
        <v>548.39999999999986</v>
      </c>
      <c r="X8" s="58" t="s">
        <v>92</v>
      </c>
      <c r="Y8" s="62">
        <v>43793</v>
      </c>
      <c r="Z8" s="58" t="s">
        <v>95</v>
      </c>
      <c r="AA8" s="59">
        <v>43806</v>
      </c>
    </row>
    <row r="9" spans="1:27" ht="12.75">
      <c r="A9" s="54" t="s">
        <v>96</v>
      </c>
      <c r="B9" s="54" t="s">
        <v>97</v>
      </c>
      <c r="C9" s="54"/>
      <c r="D9" s="54"/>
      <c r="E9" s="54"/>
      <c r="F9" s="55">
        <v>1</v>
      </c>
      <c r="G9" s="54"/>
      <c r="H9" s="54"/>
      <c r="I9" s="54"/>
      <c r="J9" s="54"/>
      <c r="K9" s="55">
        <v>1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6"/>
      <c r="W9" s="57">
        <f t="shared" si="0"/>
        <v>178.8</v>
      </c>
      <c r="X9" s="58" t="s">
        <v>98</v>
      </c>
      <c r="Y9" s="62">
        <v>43806</v>
      </c>
      <c r="Z9" s="60"/>
      <c r="AA9" s="60"/>
    </row>
    <row r="10" spans="1:27" ht="12.75">
      <c r="A10" s="54" t="s">
        <v>99</v>
      </c>
      <c r="B10" s="54" t="s">
        <v>100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>
        <v>1</v>
      </c>
      <c r="N10" s="55">
        <v>1</v>
      </c>
      <c r="O10" s="54"/>
      <c r="P10" s="55">
        <v>1</v>
      </c>
      <c r="Q10" s="54"/>
      <c r="R10" s="54"/>
      <c r="S10" s="54"/>
      <c r="T10" s="54"/>
      <c r="U10" s="54"/>
      <c r="V10" s="61">
        <v>1</v>
      </c>
      <c r="W10" s="57">
        <f t="shared" si="0"/>
        <v>211.20000000000002</v>
      </c>
      <c r="X10" s="63" t="s">
        <v>101</v>
      </c>
      <c r="Y10" s="62">
        <v>43815</v>
      </c>
      <c r="Z10" s="60"/>
      <c r="AA10" s="60"/>
    </row>
    <row r="11" spans="1:27" ht="12.75">
      <c r="A11" s="54" t="s">
        <v>102</v>
      </c>
      <c r="B11" s="54" t="s">
        <v>103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6"/>
      <c r="W11" s="57">
        <f t="shared" si="0"/>
        <v>0</v>
      </c>
      <c r="X11" s="60"/>
      <c r="Y11" s="60"/>
      <c r="Z11" s="60"/>
      <c r="AA11" s="60"/>
    </row>
    <row r="12" spans="1:27" ht="12.75">
      <c r="A12" s="54" t="s">
        <v>104</v>
      </c>
      <c r="B12" s="54" t="s">
        <v>105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61">
        <v>1</v>
      </c>
      <c r="W12" s="57">
        <f t="shared" si="0"/>
        <v>16.8</v>
      </c>
      <c r="X12" s="58" t="s">
        <v>106</v>
      </c>
      <c r="Y12" s="62">
        <v>43815</v>
      </c>
      <c r="Z12" s="60"/>
      <c r="AA12" s="60"/>
    </row>
    <row r="13" spans="1:27" ht="12.75">
      <c r="A13" s="55" t="s">
        <v>107</v>
      </c>
      <c r="B13" s="54" t="s">
        <v>108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6"/>
      <c r="W13" s="57">
        <f t="shared" si="0"/>
        <v>0</v>
      </c>
      <c r="X13" s="60"/>
      <c r="Y13" s="60"/>
      <c r="Z13" s="60"/>
      <c r="AA13" s="60"/>
    </row>
    <row r="14" spans="1:27" ht="12.75">
      <c r="A14" s="55" t="s">
        <v>109</v>
      </c>
      <c r="B14" s="55" t="s">
        <v>110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6"/>
      <c r="W14" s="57">
        <f t="shared" si="0"/>
        <v>0</v>
      </c>
      <c r="X14" s="60"/>
      <c r="Y14" s="60"/>
      <c r="Z14" s="60"/>
      <c r="AA14" s="60"/>
    </row>
    <row r="15" spans="1:27" ht="12.75">
      <c r="A15" s="54" t="s">
        <v>111</v>
      </c>
      <c r="B15" s="54" t="s">
        <v>112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5"/>
      <c r="W15" s="57">
        <f t="shared" si="0"/>
        <v>0</v>
      </c>
      <c r="X15" s="60"/>
      <c r="Y15" s="60"/>
      <c r="Z15" s="60"/>
      <c r="AA15" s="60"/>
    </row>
    <row r="16" spans="1:27" ht="12.75">
      <c r="A16" s="54" t="s">
        <v>113</v>
      </c>
      <c r="B16" s="54" t="s">
        <v>114</v>
      </c>
      <c r="C16" s="5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>
        <v>1</v>
      </c>
      <c r="O16" s="54"/>
      <c r="P16" s="54"/>
      <c r="Q16" s="54"/>
      <c r="R16" s="54"/>
      <c r="S16" s="54"/>
      <c r="T16" s="54"/>
      <c r="U16" s="54"/>
      <c r="V16" s="56"/>
      <c r="W16" s="57">
        <f t="shared" si="0"/>
        <v>48</v>
      </c>
      <c r="X16" s="58" t="s">
        <v>106</v>
      </c>
      <c r="Y16" s="62">
        <v>43809</v>
      </c>
      <c r="Z16" s="60"/>
      <c r="AA16" s="60"/>
    </row>
    <row r="17" spans="1:27" ht="12.75">
      <c r="A17" s="54" t="s">
        <v>115</v>
      </c>
      <c r="B17" s="54" t="s">
        <v>116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6"/>
      <c r="W17" s="57">
        <f t="shared" si="0"/>
        <v>0</v>
      </c>
      <c r="X17" s="60"/>
      <c r="Y17" s="60"/>
      <c r="Z17" s="60"/>
      <c r="AA17" s="60"/>
    </row>
    <row r="18" spans="1:27" ht="12.75">
      <c r="A18" s="54" t="s">
        <v>117</v>
      </c>
      <c r="B18" s="54" t="s">
        <v>118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>
        <v>1</v>
      </c>
      <c r="S18" s="54"/>
      <c r="T18" s="54"/>
      <c r="U18" s="54"/>
      <c r="V18" s="61">
        <v>1</v>
      </c>
      <c r="W18" s="57">
        <f t="shared" si="0"/>
        <v>31.200000000000003</v>
      </c>
      <c r="X18" s="58" t="s">
        <v>101</v>
      </c>
      <c r="Y18" s="59">
        <v>43808</v>
      </c>
      <c r="Z18" s="60"/>
      <c r="AA18" s="60"/>
    </row>
    <row r="19" spans="1:27" ht="12.75">
      <c r="A19" s="54" t="s">
        <v>119</v>
      </c>
      <c r="B19" s="54" t="s">
        <v>120</v>
      </c>
      <c r="C19" s="54"/>
      <c r="D19" s="54"/>
      <c r="E19" s="54"/>
      <c r="F19" s="54"/>
      <c r="G19" s="54"/>
      <c r="H19" s="55">
        <v>1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5">
        <v>1</v>
      </c>
      <c r="V19" s="61">
        <v>1</v>
      </c>
      <c r="W19" s="57">
        <f t="shared" si="0"/>
        <v>81.599999999999994</v>
      </c>
      <c r="X19" s="58" t="s">
        <v>92</v>
      </c>
      <c r="Y19" s="62">
        <v>43795</v>
      </c>
      <c r="Z19" s="60"/>
      <c r="AA19" s="60"/>
    </row>
    <row r="20" spans="1:27" ht="12.75">
      <c r="A20" s="54" t="s">
        <v>121</v>
      </c>
      <c r="B20" s="54" t="s">
        <v>116</v>
      </c>
      <c r="C20" s="54"/>
      <c r="D20" s="54"/>
      <c r="E20" s="54"/>
      <c r="F20" s="54"/>
      <c r="G20" s="54"/>
      <c r="H20" s="54"/>
      <c r="I20" s="54"/>
      <c r="J20" s="54"/>
      <c r="K20" s="54"/>
      <c r="L20" s="55">
        <v>1</v>
      </c>
      <c r="M20" s="54"/>
      <c r="N20" s="54"/>
      <c r="O20" s="54"/>
      <c r="P20" s="54"/>
      <c r="Q20" s="54"/>
      <c r="R20" s="54"/>
      <c r="S20" s="54"/>
      <c r="T20" s="54"/>
      <c r="U20" s="55">
        <v>1</v>
      </c>
      <c r="V20" s="61">
        <v>1</v>
      </c>
      <c r="W20" s="57">
        <f t="shared" si="0"/>
        <v>76.8</v>
      </c>
      <c r="X20" s="58" t="s">
        <v>122</v>
      </c>
      <c r="Y20" s="59">
        <v>43801</v>
      </c>
      <c r="Z20" s="60"/>
      <c r="AA20" s="60"/>
    </row>
    <row r="21" spans="1:27" ht="12.75">
      <c r="A21" s="66" t="s">
        <v>123</v>
      </c>
      <c r="B21" s="66" t="s">
        <v>124</v>
      </c>
      <c r="C21" s="66"/>
      <c r="D21" s="66"/>
      <c r="E21" s="66"/>
      <c r="F21" s="66"/>
      <c r="G21" s="66"/>
      <c r="H21" s="66"/>
      <c r="I21" s="67">
        <v>1</v>
      </c>
      <c r="J21" s="67">
        <v>1</v>
      </c>
      <c r="K21" s="66"/>
      <c r="L21" s="66"/>
      <c r="M21" s="67"/>
      <c r="N21" s="67"/>
      <c r="O21" s="66"/>
      <c r="P21" s="66"/>
      <c r="Q21" s="66"/>
      <c r="R21" s="66"/>
      <c r="S21" s="66"/>
      <c r="T21" s="66"/>
      <c r="U21" s="67">
        <v>1</v>
      </c>
      <c r="V21" s="68">
        <v>2</v>
      </c>
      <c r="W21" s="69">
        <f t="shared" si="0"/>
        <v>132</v>
      </c>
      <c r="X21" s="70" t="s">
        <v>106</v>
      </c>
      <c r="Y21" s="71">
        <v>43806</v>
      </c>
      <c r="Z21" s="72"/>
      <c r="AA21" s="72"/>
    </row>
    <row r="22" spans="1:27" ht="12.75">
      <c r="A22" s="54" t="s">
        <v>125</v>
      </c>
      <c r="B22" s="54" t="s">
        <v>126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>
        <v>1</v>
      </c>
      <c r="N22" s="55">
        <v>1</v>
      </c>
      <c r="O22" s="54"/>
      <c r="P22" s="54"/>
      <c r="Q22" s="54"/>
      <c r="R22" s="54"/>
      <c r="S22" s="54"/>
      <c r="T22" s="54"/>
      <c r="U22" s="54"/>
      <c r="V22" s="61">
        <v>1</v>
      </c>
      <c r="W22" s="57">
        <f t="shared" si="0"/>
        <v>124.8</v>
      </c>
      <c r="X22" s="63" t="s">
        <v>92</v>
      </c>
      <c r="Y22" s="62">
        <v>43815</v>
      </c>
      <c r="Z22" s="60"/>
      <c r="AA22" s="60"/>
    </row>
    <row r="23" spans="1:27" ht="12.75">
      <c r="A23" s="54" t="s">
        <v>127</v>
      </c>
      <c r="B23" s="54" t="s">
        <v>128</v>
      </c>
      <c r="C23" s="54"/>
      <c r="D23" s="54"/>
      <c r="E23" s="54"/>
      <c r="F23" s="54"/>
      <c r="G23" s="54"/>
      <c r="H23" s="54"/>
      <c r="I23" s="54"/>
      <c r="J23" s="54"/>
      <c r="K23" s="55">
        <v>1</v>
      </c>
      <c r="L23" s="55">
        <v>1</v>
      </c>
      <c r="M23" s="54"/>
      <c r="N23" s="54"/>
      <c r="O23" s="54"/>
      <c r="P23" s="54"/>
      <c r="Q23" s="54"/>
      <c r="R23" s="54"/>
      <c r="S23" s="54"/>
      <c r="T23" s="54"/>
      <c r="U23" s="54"/>
      <c r="V23" s="56"/>
      <c r="W23" s="57">
        <f t="shared" si="0"/>
        <v>123.6</v>
      </c>
      <c r="X23" s="58" t="s">
        <v>106</v>
      </c>
      <c r="Y23" s="62">
        <v>43806</v>
      </c>
      <c r="Z23" s="60"/>
      <c r="AA23" s="60"/>
    </row>
    <row r="24" spans="1:27" ht="12.75">
      <c r="A24" s="54" t="s">
        <v>129</v>
      </c>
      <c r="B24" s="54" t="s">
        <v>130</v>
      </c>
      <c r="C24" s="54"/>
      <c r="D24" s="55">
        <v>1</v>
      </c>
      <c r="E24" s="54"/>
      <c r="F24" s="54"/>
      <c r="G24" s="54"/>
      <c r="H24" s="54"/>
      <c r="I24" s="54"/>
      <c r="J24" s="54"/>
      <c r="K24" s="55">
        <v>1</v>
      </c>
      <c r="L24" s="54"/>
      <c r="M24" s="55">
        <v>1</v>
      </c>
      <c r="N24" s="54"/>
      <c r="O24" s="54"/>
      <c r="P24" s="55">
        <v>1</v>
      </c>
      <c r="Q24" s="54"/>
      <c r="R24" s="54"/>
      <c r="S24" s="54"/>
      <c r="T24" s="54"/>
      <c r="U24" s="55">
        <v>1</v>
      </c>
      <c r="V24" s="61">
        <v>1</v>
      </c>
      <c r="W24" s="57">
        <f t="shared" si="0"/>
        <v>301.2</v>
      </c>
      <c r="X24" s="58" t="s">
        <v>92</v>
      </c>
      <c r="Y24" s="62">
        <v>43810</v>
      </c>
      <c r="Z24" s="60"/>
      <c r="AA24" s="60"/>
    </row>
    <row r="25" spans="1:27" ht="12.75">
      <c r="A25" s="54" t="s">
        <v>131</v>
      </c>
      <c r="B25" s="54" t="s">
        <v>132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6"/>
      <c r="W25" s="57">
        <f t="shared" si="0"/>
        <v>0</v>
      </c>
      <c r="X25" s="60"/>
      <c r="Y25" s="60"/>
      <c r="Z25" s="60"/>
      <c r="AA25" s="60"/>
    </row>
    <row r="26" spans="1:27" ht="12.75">
      <c r="A26" s="54" t="s">
        <v>133</v>
      </c>
      <c r="B26" s="54" t="s">
        <v>134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>
        <v>1</v>
      </c>
      <c r="N26" s="54"/>
      <c r="O26" s="54"/>
      <c r="P26" s="54"/>
      <c r="Q26" s="54"/>
      <c r="R26" s="54"/>
      <c r="S26" s="54"/>
      <c r="T26" s="54"/>
      <c r="U26" s="54"/>
      <c r="V26" s="61">
        <v>1</v>
      </c>
      <c r="W26" s="57">
        <f t="shared" si="0"/>
        <v>76.8</v>
      </c>
      <c r="X26" s="58" t="s">
        <v>92</v>
      </c>
      <c r="Y26" s="62">
        <v>43815</v>
      </c>
      <c r="Z26" s="58"/>
      <c r="AA26" s="60"/>
    </row>
    <row r="27" spans="1:27" ht="12.75">
      <c r="A27" s="54" t="s">
        <v>135</v>
      </c>
      <c r="B27" s="54" t="s">
        <v>136</v>
      </c>
      <c r="C27" s="54"/>
      <c r="D27" s="54"/>
      <c r="E27" s="54"/>
      <c r="F27" s="54"/>
      <c r="G27" s="54"/>
      <c r="H27" s="54"/>
      <c r="I27" s="54"/>
      <c r="J27" s="54"/>
      <c r="K27" s="55">
        <v>1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6"/>
      <c r="W27" s="57">
        <f t="shared" si="0"/>
        <v>72</v>
      </c>
      <c r="X27" s="58" t="s">
        <v>92</v>
      </c>
      <c r="Y27" s="62">
        <v>43796</v>
      </c>
      <c r="Z27" s="60"/>
      <c r="AA27" s="60"/>
    </row>
    <row r="28" spans="1:27" ht="12.75">
      <c r="A28" s="54" t="s">
        <v>137</v>
      </c>
      <c r="B28" s="54" t="s">
        <v>138</v>
      </c>
      <c r="C28" s="54"/>
      <c r="D28" s="54"/>
      <c r="E28" s="54"/>
      <c r="F28" s="54"/>
      <c r="G28" s="54"/>
      <c r="H28" s="54"/>
      <c r="I28" s="54"/>
      <c r="J28" s="54"/>
      <c r="K28" s="54"/>
      <c r="L28" s="55">
        <v>1</v>
      </c>
      <c r="M28" s="54"/>
      <c r="N28" s="55">
        <v>1</v>
      </c>
      <c r="O28" s="54"/>
      <c r="P28" s="55">
        <v>1</v>
      </c>
      <c r="Q28" s="55"/>
      <c r="R28" s="54"/>
      <c r="S28" s="54"/>
      <c r="T28" s="54"/>
      <c r="U28" s="55">
        <v>1</v>
      </c>
      <c r="V28" s="61">
        <v>1</v>
      </c>
      <c r="W28" s="57">
        <f t="shared" si="0"/>
        <v>211.20000000000002</v>
      </c>
      <c r="X28" s="58" t="s">
        <v>92</v>
      </c>
      <c r="Y28" s="73">
        <v>43805</v>
      </c>
      <c r="Z28" s="74"/>
      <c r="AA28" s="74"/>
    </row>
    <row r="29" spans="1:27" ht="12.75">
      <c r="A29" s="54" t="s">
        <v>139</v>
      </c>
      <c r="B29" s="54" t="s">
        <v>114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6"/>
      <c r="W29" s="57">
        <f t="shared" si="0"/>
        <v>0</v>
      </c>
      <c r="X29" s="60"/>
      <c r="Y29" s="60"/>
      <c r="Z29" s="60"/>
      <c r="AA29" s="60"/>
    </row>
    <row r="30" spans="1:27" ht="12.75">
      <c r="A30" s="54" t="s">
        <v>140</v>
      </c>
      <c r="B30" s="54" t="s">
        <v>141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6"/>
      <c r="W30" s="57">
        <f t="shared" si="0"/>
        <v>0</v>
      </c>
      <c r="X30" s="60"/>
      <c r="Y30" s="60"/>
      <c r="Z30" s="60"/>
      <c r="AA30" s="60"/>
    </row>
    <row r="31" spans="1:27" ht="12.75">
      <c r="A31" s="54" t="s">
        <v>142</v>
      </c>
      <c r="B31" s="54" t="s">
        <v>132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6"/>
      <c r="W31" s="57">
        <f t="shared" si="0"/>
        <v>0</v>
      </c>
      <c r="X31" s="60"/>
      <c r="Y31" s="60"/>
      <c r="Z31" s="60"/>
      <c r="AA31" s="60"/>
    </row>
    <row r="32" spans="1:27" ht="12.75">
      <c r="A32" s="54" t="s">
        <v>143</v>
      </c>
      <c r="B32" s="54" t="s">
        <v>144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6"/>
      <c r="W32" s="57">
        <f t="shared" si="0"/>
        <v>0</v>
      </c>
      <c r="X32" s="60"/>
      <c r="Y32" s="60"/>
      <c r="Z32" s="60"/>
      <c r="AA32" s="60"/>
    </row>
    <row r="33" spans="1:27" ht="12.75">
      <c r="A33" s="54" t="s">
        <v>143</v>
      </c>
      <c r="B33" s="54" t="s">
        <v>145</v>
      </c>
      <c r="C33" s="54"/>
      <c r="D33" s="54"/>
      <c r="E33" s="54"/>
      <c r="F33" s="54"/>
      <c r="G33" s="54"/>
      <c r="H33" s="54"/>
      <c r="I33" s="54"/>
      <c r="J33" s="54"/>
      <c r="K33" s="54"/>
      <c r="L33" s="55">
        <v>1</v>
      </c>
      <c r="M33" s="54"/>
      <c r="N33" s="54"/>
      <c r="O33" s="54"/>
      <c r="P33" s="54"/>
      <c r="Q33" s="54"/>
      <c r="R33" s="54"/>
      <c r="S33" s="54"/>
      <c r="T33" s="54"/>
      <c r="U33" s="54"/>
      <c r="V33" s="56"/>
      <c r="W33" s="57">
        <f t="shared" si="0"/>
        <v>51.6</v>
      </c>
      <c r="X33" s="60"/>
      <c r="Y33" s="60"/>
      <c r="Z33" s="60"/>
      <c r="AA33" s="60"/>
    </row>
    <row r="34" spans="1:27" ht="12.75">
      <c r="A34" s="54" t="s">
        <v>146</v>
      </c>
      <c r="B34" s="54" t="s">
        <v>147</v>
      </c>
      <c r="C34" s="54"/>
      <c r="D34" s="54"/>
      <c r="E34" s="54"/>
      <c r="F34" s="54"/>
      <c r="G34" s="54"/>
      <c r="H34" s="54"/>
      <c r="I34" s="54"/>
      <c r="J34" s="54"/>
      <c r="K34" s="55">
        <v>1</v>
      </c>
      <c r="L34" s="55">
        <v>1</v>
      </c>
      <c r="M34" s="54"/>
      <c r="N34" s="54"/>
      <c r="O34" s="54"/>
      <c r="P34" s="54"/>
      <c r="Q34" s="55">
        <v>1</v>
      </c>
      <c r="R34" s="54"/>
      <c r="S34" s="54"/>
      <c r="T34" s="54"/>
      <c r="U34" s="54"/>
      <c r="V34" s="61">
        <v>1</v>
      </c>
      <c r="W34" s="57">
        <f t="shared" si="0"/>
        <v>241.2</v>
      </c>
      <c r="X34" s="58" t="s">
        <v>98</v>
      </c>
      <c r="Y34" s="62">
        <v>43806</v>
      </c>
      <c r="Z34" s="60"/>
      <c r="AA34" s="60"/>
    </row>
    <row r="35" spans="1:27" ht="12.75">
      <c r="A35" s="54" t="s">
        <v>148</v>
      </c>
      <c r="B35" s="54" t="s">
        <v>149</v>
      </c>
      <c r="C35" s="54"/>
      <c r="D35" s="54"/>
      <c r="E35" s="54"/>
      <c r="F35" s="54"/>
      <c r="G35" s="54"/>
      <c r="H35" s="54"/>
      <c r="I35" s="54"/>
      <c r="J35" s="54"/>
      <c r="K35" s="54"/>
      <c r="L35" s="55">
        <v>1</v>
      </c>
      <c r="M35" s="54"/>
      <c r="N35" s="54"/>
      <c r="O35" s="54"/>
      <c r="P35" s="54"/>
      <c r="Q35" s="54"/>
      <c r="R35" s="54"/>
      <c r="S35" s="54">
        <v>1</v>
      </c>
      <c r="T35" s="54"/>
      <c r="U35" s="55">
        <v>2</v>
      </c>
      <c r="V35" s="56"/>
      <c r="W35" s="57">
        <f t="shared" si="0"/>
        <v>88.8</v>
      </c>
      <c r="X35" s="58" t="s">
        <v>106</v>
      </c>
      <c r="Y35" s="62">
        <v>43806</v>
      </c>
      <c r="Z35" s="60"/>
      <c r="AA35" s="60"/>
    </row>
    <row r="36" spans="1:27" ht="12.75">
      <c r="A36" s="54" t="s">
        <v>150</v>
      </c>
      <c r="B36" s="54" t="s">
        <v>151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6"/>
      <c r="W36" s="57">
        <f t="shared" si="0"/>
        <v>0</v>
      </c>
      <c r="X36" s="60"/>
      <c r="Y36" s="60"/>
      <c r="Z36" s="60"/>
      <c r="AA36" s="60"/>
    </row>
    <row r="37" spans="1:27" ht="12.75">
      <c r="A37" s="55" t="s">
        <v>150</v>
      </c>
      <c r="B37" s="54" t="s">
        <v>152</v>
      </c>
      <c r="C37" s="55"/>
      <c r="D37" s="54"/>
      <c r="E37" s="54"/>
      <c r="F37" s="54"/>
      <c r="G37" s="54"/>
      <c r="H37" s="54"/>
      <c r="I37" s="54"/>
      <c r="J37" s="54"/>
      <c r="K37" s="54"/>
      <c r="L37" s="54"/>
      <c r="M37" s="55">
        <v>1</v>
      </c>
      <c r="N37" s="54"/>
      <c r="O37" s="55">
        <v>1</v>
      </c>
      <c r="P37" s="54"/>
      <c r="Q37" s="54"/>
      <c r="R37" s="54"/>
      <c r="S37" s="54"/>
      <c r="T37" s="54"/>
      <c r="U37" s="54"/>
      <c r="V37" s="56"/>
      <c r="W37" s="57">
        <f t="shared" si="0"/>
        <v>114</v>
      </c>
      <c r="X37" s="58" t="s">
        <v>106</v>
      </c>
      <c r="Y37" s="62">
        <v>43806</v>
      </c>
      <c r="Z37" s="60"/>
      <c r="AA37" s="60"/>
    </row>
    <row r="38" spans="1:27" ht="12.75">
      <c r="A38" s="54" t="s">
        <v>150</v>
      </c>
      <c r="B38" s="54" t="s">
        <v>153</v>
      </c>
      <c r="C38" s="54"/>
      <c r="D38" s="54"/>
      <c r="E38" s="54"/>
      <c r="F38" s="54"/>
      <c r="G38" s="54"/>
      <c r="H38" s="54"/>
      <c r="I38" s="54"/>
      <c r="J38" s="54"/>
      <c r="K38" s="54"/>
      <c r="L38" s="55">
        <v>1</v>
      </c>
      <c r="M38" s="54"/>
      <c r="N38" s="54"/>
      <c r="O38" s="54"/>
      <c r="P38" s="54"/>
      <c r="Q38" s="54"/>
      <c r="R38" s="54"/>
      <c r="S38" s="54"/>
      <c r="T38" s="54"/>
      <c r="U38" s="54"/>
      <c r="V38" s="61">
        <v>1</v>
      </c>
      <c r="W38" s="57">
        <f t="shared" si="0"/>
        <v>68.400000000000006</v>
      </c>
      <c r="X38" s="75" t="s">
        <v>154</v>
      </c>
      <c r="Y38" s="60"/>
      <c r="Z38" s="60"/>
      <c r="AA38" s="60"/>
    </row>
    <row r="39" spans="1:27" ht="12.75">
      <c r="A39" s="54" t="s">
        <v>155</v>
      </c>
      <c r="B39" s="54" t="s">
        <v>138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>
        <v>1</v>
      </c>
      <c r="P39" s="54"/>
      <c r="Q39" s="54"/>
      <c r="R39" s="54"/>
      <c r="S39" s="54"/>
      <c r="T39" s="54"/>
      <c r="U39" s="54"/>
      <c r="V39" s="56"/>
      <c r="W39" s="57">
        <f t="shared" si="0"/>
        <v>54</v>
      </c>
      <c r="X39" s="58" t="s">
        <v>92</v>
      </c>
      <c r="Y39" s="59">
        <v>43806</v>
      </c>
      <c r="Z39" s="60"/>
      <c r="AA39" s="60"/>
    </row>
    <row r="40" spans="1:27" ht="12.75">
      <c r="A40" s="54" t="s">
        <v>156</v>
      </c>
      <c r="B40" s="54" t="s">
        <v>157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54"/>
      <c r="P40" s="54"/>
      <c r="Q40" s="54"/>
      <c r="R40" s="54"/>
      <c r="S40" s="54"/>
      <c r="T40" s="54"/>
      <c r="U40" s="54"/>
      <c r="V40" s="61"/>
      <c r="W40" s="57">
        <f t="shared" si="0"/>
        <v>0</v>
      </c>
      <c r="X40" s="60"/>
      <c r="Y40" s="60"/>
      <c r="Z40" s="60"/>
      <c r="AA40" s="60"/>
    </row>
    <row r="41" spans="1:27" ht="12.75">
      <c r="A41" s="55" t="s">
        <v>158</v>
      </c>
      <c r="B41" s="54" t="s">
        <v>159</v>
      </c>
      <c r="C41" s="55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6"/>
      <c r="W41" s="57">
        <f t="shared" si="0"/>
        <v>0</v>
      </c>
      <c r="X41" s="60"/>
      <c r="Y41" s="60"/>
      <c r="Z41" s="60"/>
      <c r="AA41" s="60"/>
    </row>
    <row r="42" spans="1:27" ht="12.75">
      <c r="A42" s="54" t="s">
        <v>160</v>
      </c>
      <c r="B42" s="54" t="s">
        <v>161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6"/>
      <c r="W42" s="57">
        <f t="shared" si="0"/>
        <v>0</v>
      </c>
      <c r="X42" s="60"/>
      <c r="Y42" s="60"/>
      <c r="Z42" s="60"/>
      <c r="AA42" s="60"/>
    </row>
    <row r="43" spans="1:27" ht="16.5" customHeight="1">
      <c r="A43" s="56" t="s">
        <v>162</v>
      </c>
      <c r="B43" s="56" t="s">
        <v>163</v>
      </c>
      <c r="C43" s="56"/>
      <c r="D43" s="61"/>
      <c r="E43" s="61"/>
      <c r="F43" s="61">
        <v>1</v>
      </c>
      <c r="G43" s="56"/>
      <c r="H43" s="56"/>
      <c r="I43" s="56"/>
      <c r="J43" s="56"/>
      <c r="K43" s="61"/>
      <c r="L43" s="56"/>
      <c r="M43" s="61"/>
      <c r="N43" s="56"/>
      <c r="O43" s="56"/>
      <c r="P43" s="61"/>
      <c r="Q43" s="56"/>
      <c r="R43" s="56"/>
      <c r="S43" s="56"/>
      <c r="T43" s="56"/>
      <c r="U43" s="61">
        <v>1</v>
      </c>
      <c r="V43" s="56"/>
      <c r="W43" s="57">
        <f t="shared" si="0"/>
        <v>115.2</v>
      </c>
      <c r="X43" s="58" t="s">
        <v>98</v>
      </c>
      <c r="Y43" s="62">
        <v>43806</v>
      </c>
      <c r="Z43" s="60"/>
      <c r="AA43" s="60"/>
    </row>
    <row r="44" spans="1:27" ht="12.75">
      <c r="A44" s="54" t="s">
        <v>164</v>
      </c>
      <c r="B44" s="54" t="s">
        <v>132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6"/>
      <c r="W44" s="57">
        <f t="shared" si="0"/>
        <v>0</v>
      </c>
      <c r="X44" s="60"/>
      <c r="Y44" s="60"/>
      <c r="Z44" s="60"/>
      <c r="AA44" s="60"/>
    </row>
    <row r="45" spans="1:27" ht="12.75">
      <c r="A45" s="54" t="s">
        <v>165</v>
      </c>
      <c r="B45" s="54" t="s">
        <v>166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6"/>
      <c r="W45" s="57">
        <f t="shared" si="0"/>
        <v>0</v>
      </c>
      <c r="X45" s="60"/>
      <c r="Y45" s="60"/>
      <c r="Z45" s="60"/>
      <c r="AA45" s="60"/>
    </row>
    <row r="46" spans="1:27" ht="12.75">
      <c r="A46" s="54" t="s">
        <v>167</v>
      </c>
      <c r="B46" s="54" t="s">
        <v>168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6"/>
      <c r="W46" s="57">
        <f t="shared" si="0"/>
        <v>0</v>
      </c>
      <c r="X46" s="60"/>
      <c r="Y46" s="60"/>
      <c r="Z46" s="60"/>
      <c r="AA46" s="60"/>
    </row>
    <row r="47" spans="1:27" ht="12.75">
      <c r="A47" s="54" t="s">
        <v>169</v>
      </c>
      <c r="B47" s="54" t="s">
        <v>170</v>
      </c>
      <c r="C47" s="54"/>
      <c r="D47" s="55"/>
      <c r="E47" s="54"/>
      <c r="F47" s="55"/>
      <c r="G47" s="54"/>
      <c r="H47" s="55">
        <v>1</v>
      </c>
      <c r="I47" s="54"/>
      <c r="J47" s="54"/>
      <c r="K47" s="55">
        <v>1</v>
      </c>
      <c r="L47" s="55"/>
      <c r="M47" s="55">
        <v>1</v>
      </c>
      <c r="N47" s="54"/>
      <c r="O47" s="55"/>
      <c r="P47" s="55"/>
      <c r="Q47" s="54"/>
      <c r="R47" s="55">
        <v>1</v>
      </c>
      <c r="S47" s="54"/>
      <c r="T47" s="54"/>
      <c r="U47" s="54"/>
      <c r="V47" s="61">
        <v>1</v>
      </c>
      <c r="W47" s="57">
        <f t="shared" si="0"/>
        <v>219.60000000000002</v>
      </c>
      <c r="X47" s="58" t="s">
        <v>92</v>
      </c>
      <c r="Y47" s="62">
        <v>43802</v>
      </c>
      <c r="Z47" s="60"/>
      <c r="AA47" s="60"/>
    </row>
    <row r="48" spans="1:27" ht="12.75">
      <c r="A48" s="54" t="s">
        <v>171</v>
      </c>
      <c r="B48" s="54" t="s">
        <v>172</v>
      </c>
      <c r="C48" s="54"/>
      <c r="D48" s="55">
        <v>1</v>
      </c>
      <c r="E48" s="54"/>
      <c r="F48" s="54"/>
      <c r="G48" s="54"/>
      <c r="H48" s="54"/>
      <c r="I48" s="54"/>
      <c r="J48" s="54"/>
      <c r="K48" s="54"/>
      <c r="L48" s="54"/>
      <c r="M48" s="55">
        <v>1</v>
      </c>
      <c r="N48" s="54"/>
      <c r="O48" s="54"/>
      <c r="P48" s="54"/>
      <c r="Q48" s="54"/>
      <c r="R48" s="54"/>
      <c r="S48" s="54"/>
      <c r="T48" s="54"/>
      <c r="U48" s="54"/>
      <c r="V48" s="56"/>
      <c r="W48" s="57">
        <f t="shared" si="0"/>
        <v>117.6</v>
      </c>
      <c r="X48" s="58" t="s">
        <v>98</v>
      </c>
      <c r="Y48" s="59">
        <v>43806</v>
      </c>
      <c r="Z48" s="60"/>
      <c r="AA48" s="60"/>
    </row>
    <row r="49" spans="1:27" ht="12.75">
      <c r="A49" s="54" t="s">
        <v>173</v>
      </c>
      <c r="B49" s="54" t="s">
        <v>174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6"/>
      <c r="W49" s="57">
        <f t="shared" si="0"/>
        <v>0</v>
      </c>
      <c r="X49" s="60"/>
      <c r="Y49" s="60"/>
      <c r="Z49" s="60"/>
      <c r="AA49" s="60"/>
    </row>
    <row r="50" spans="1:27" ht="12.75">
      <c r="A50" s="54" t="s">
        <v>175</v>
      </c>
      <c r="B50" s="54" t="s">
        <v>138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5">
        <v>1</v>
      </c>
      <c r="Q50" s="54"/>
      <c r="R50" s="55">
        <v>1</v>
      </c>
      <c r="S50" s="55"/>
      <c r="T50" s="54"/>
      <c r="U50" s="54"/>
      <c r="V50" s="56"/>
      <c r="W50" s="57">
        <f t="shared" si="0"/>
        <v>100.80000000000001</v>
      </c>
      <c r="X50" s="58" t="s">
        <v>98</v>
      </c>
      <c r="Y50" s="62">
        <v>43806</v>
      </c>
      <c r="Z50" s="60"/>
      <c r="AA50" s="60"/>
    </row>
    <row r="51" spans="1:27" ht="12.75">
      <c r="A51" s="54" t="s">
        <v>176</v>
      </c>
      <c r="B51" s="54" t="s">
        <v>100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57">
        <f t="shared" si="0"/>
        <v>0</v>
      </c>
      <c r="X51" s="60"/>
      <c r="Y51" s="60"/>
      <c r="Z51" s="60"/>
      <c r="AA51" s="60"/>
    </row>
    <row r="52" spans="1:27" ht="12.75">
      <c r="A52" s="77" t="s">
        <v>177</v>
      </c>
      <c r="B52" s="77" t="s">
        <v>178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57">
        <f t="shared" si="0"/>
        <v>0</v>
      </c>
      <c r="X52" s="80"/>
      <c r="Y52" s="80"/>
      <c r="Z52" s="80"/>
      <c r="AA52" s="80"/>
    </row>
    <row r="53" spans="1:27" ht="12.75">
      <c r="A53" s="81" t="s">
        <v>96</v>
      </c>
      <c r="B53" s="81" t="s">
        <v>179</v>
      </c>
      <c r="C53" s="79"/>
      <c r="D53" s="79"/>
      <c r="E53" s="79"/>
      <c r="F53" s="81">
        <v>1</v>
      </c>
      <c r="G53" s="79"/>
      <c r="H53" s="79"/>
      <c r="I53" s="79"/>
      <c r="J53" s="79"/>
      <c r="K53" s="81">
        <v>1</v>
      </c>
      <c r="L53" s="79"/>
      <c r="M53" s="79"/>
      <c r="N53" s="79"/>
      <c r="O53" s="79"/>
      <c r="P53" s="81">
        <v>1</v>
      </c>
      <c r="Q53" s="79"/>
      <c r="R53" s="79"/>
      <c r="S53" s="79"/>
      <c r="T53" s="79"/>
      <c r="U53" s="79"/>
      <c r="V53" s="79"/>
      <c r="W53" s="57">
        <f t="shared" si="0"/>
        <v>265.20000000000005</v>
      </c>
      <c r="X53" s="82" t="s">
        <v>180</v>
      </c>
      <c r="Y53" s="83">
        <v>43806</v>
      </c>
      <c r="Z53" s="80"/>
      <c r="AA53" s="80"/>
    </row>
    <row r="54" spans="1:27" ht="12.75">
      <c r="A54" s="81" t="s">
        <v>181</v>
      </c>
      <c r="B54" s="81" t="s">
        <v>138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57">
        <f t="shared" si="0"/>
        <v>0</v>
      </c>
      <c r="X54" s="80"/>
      <c r="Y54" s="80"/>
      <c r="Z54" s="80"/>
      <c r="AA54" s="80"/>
    </row>
    <row r="55" spans="1:27" ht="12.75">
      <c r="A55" s="84" t="s">
        <v>123</v>
      </c>
      <c r="B55" s="84" t="s">
        <v>182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57">
        <f t="shared" si="0"/>
        <v>0</v>
      </c>
      <c r="X55" s="82" t="s">
        <v>183</v>
      </c>
      <c r="Y55" s="83">
        <v>43806</v>
      </c>
      <c r="Z55" s="80"/>
      <c r="AA55" s="80"/>
    </row>
    <row r="56" spans="1:27" ht="12.75">
      <c r="A56" s="86"/>
      <c r="B56" s="86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57">
        <f t="shared" si="0"/>
        <v>0</v>
      </c>
      <c r="X56" s="80"/>
      <c r="Y56" s="80"/>
      <c r="Z56" s="80"/>
      <c r="AA56" s="80"/>
    </row>
    <row r="57" spans="1:27" ht="12.75">
      <c r="A57" s="87"/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9"/>
      <c r="P57" s="88"/>
      <c r="Q57" s="88"/>
      <c r="R57" s="88"/>
      <c r="S57" s="88"/>
      <c r="T57" s="88"/>
      <c r="U57" s="88"/>
      <c r="V57" s="85"/>
      <c r="W57" s="57">
        <f t="shared" si="0"/>
        <v>0</v>
      </c>
      <c r="X57" s="80"/>
      <c r="Y57" s="80"/>
      <c r="Z57" s="80"/>
      <c r="AA57" s="80"/>
    </row>
    <row r="58" spans="1:27" ht="12.75">
      <c r="A58" s="86"/>
      <c r="B58" s="86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57">
        <f t="shared" si="0"/>
        <v>0</v>
      </c>
      <c r="X58" s="80"/>
      <c r="Y58" s="80"/>
      <c r="Z58" s="80"/>
      <c r="AA58" s="80"/>
    </row>
    <row r="59" spans="1:27" ht="12.75">
      <c r="A59" s="86"/>
      <c r="B59" s="86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57">
        <f t="shared" si="0"/>
        <v>0</v>
      </c>
      <c r="X59" s="80"/>
      <c r="Y59" s="80"/>
      <c r="Z59" s="80"/>
      <c r="AA59" s="80"/>
    </row>
    <row r="60" spans="1:27" ht="12.75">
      <c r="A60" s="87"/>
      <c r="B60" s="87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90"/>
      <c r="W60" s="57">
        <f t="shared" si="0"/>
        <v>0</v>
      </c>
      <c r="X60" s="80"/>
      <c r="Y60" s="80"/>
      <c r="Z60" s="80"/>
      <c r="AA60" s="80"/>
    </row>
    <row r="61" spans="1:27" ht="12.75">
      <c r="A61" s="86"/>
      <c r="B61" s="86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57">
        <f t="shared" si="0"/>
        <v>0</v>
      </c>
      <c r="X61" s="80"/>
      <c r="Y61" s="80"/>
      <c r="Z61" s="80"/>
      <c r="AA61" s="80"/>
    </row>
    <row r="62" spans="1:27" ht="12.75">
      <c r="A62" s="87"/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5"/>
      <c r="W62" s="57">
        <f t="shared" si="0"/>
        <v>0</v>
      </c>
      <c r="X62" s="80"/>
      <c r="Y62" s="80"/>
      <c r="Z62" s="80"/>
      <c r="AA62" s="80"/>
    </row>
    <row r="63" spans="1:27" ht="18">
      <c r="A63" s="91" t="s">
        <v>184</v>
      </c>
      <c r="B63" s="92"/>
      <c r="C63" s="93">
        <f t="shared" ref="C63:V63" si="1">SUM(C7:C62)</f>
        <v>0</v>
      </c>
      <c r="D63" s="93">
        <f t="shared" si="1"/>
        <v>3</v>
      </c>
      <c r="E63" s="93">
        <f t="shared" si="1"/>
        <v>1</v>
      </c>
      <c r="F63" s="93">
        <f t="shared" si="1"/>
        <v>3</v>
      </c>
      <c r="G63" s="93">
        <f t="shared" si="1"/>
        <v>0</v>
      </c>
      <c r="H63" s="93">
        <f t="shared" si="1"/>
        <v>2</v>
      </c>
      <c r="I63" s="93">
        <f t="shared" si="1"/>
        <v>1</v>
      </c>
      <c r="J63" s="93">
        <f t="shared" si="1"/>
        <v>1</v>
      </c>
      <c r="K63" s="93">
        <f t="shared" si="1"/>
        <v>8</v>
      </c>
      <c r="L63" s="93">
        <f t="shared" si="1"/>
        <v>7</v>
      </c>
      <c r="M63" s="93">
        <f t="shared" si="1"/>
        <v>8</v>
      </c>
      <c r="N63" s="93">
        <f t="shared" si="1"/>
        <v>5</v>
      </c>
      <c r="O63" s="93">
        <f t="shared" si="1"/>
        <v>3</v>
      </c>
      <c r="P63" s="93">
        <f t="shared" si="1"/>
        <v>6</v>
      </c>
      <c r="Q63" s="93">
        <f t="shared" si="1"/>
        <v>2</v>
      </c>
      <c r="R63" s="93">
        <f t="shared" si="1"/>
        <v>3</v>
      </c>
      <c r="S63" s="93">
        <f t="shared" si="1"/>
        <v>1</v>
      </c>
      <c r="T63" s="93">
        <f t="shared" si="1"/>
        <v>0</v>
      </c>
      <c r="U63" s="93">
        <f t="shared" si="1"/>
        <v>8</v>
      </c>
      <c r="V63" s="94">
        <f t="shared" si="1"/>
        <v>15</v>
      </c>
      <c r="W63" s="95"/>
      <c r="X63" s="95"/>
      <c r="Y63" s="95"/>
      <c r="Z63" s="95"/>
      <c r="AA63" s="95"/>
    </row>
    <row r="64" spans="1:27" ht="12.7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7"/>
      <c r="T64" s="96"/>
      <c r="U64" s="96"/>
      <c r="Y64" s="96"/>
    </row>
    <row r="65" spans="1:25" ht="12.75">
      <c r="A65" s="96"/>
      <c r="B65" s="395"/>
      <c r="C65" s="396"/>
      <c r="D65" s="396"/>
      <c r="E65" s="396"/>
      <c r="F65" s="3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7"/>
      <c r="T65" s="96"/>
      <c r="U65" s="96"/>
      <c r="Y65" s="96"/>
    </row>
    <row r="66" spans="1:25" ht="12.75">
      <c r="A66" s="96"/>
      <c r="B66" s="396"/>
      <c r="C66" s="396"/>
      <c r="D66" s="396"/>
      <c r="E66" s="396"/>
      <c r="F66" s="3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7"/>
      <c r="T66" s="96"/>
      <c r="U66" s="96"/>
      <c r="Y66" s="96"/>
    </row>
    <row r="67" spans="1:25" ht="12.75">
      <c r="B67" s="396"/>
      <c r="C67" s="396"/>
      <c r="D67" s="396"/>
      <c r="E67" s="396"/>
      <c r="F67" s="396"/>
      <c r="S67" s="98"/>
      <c r="Y67" s="96"/>
    </row>
    <row r="68" spans="1:25" ht="12.75">
      <c r="B68" s="396"/>
      <c r="C68" s="396"/>
      <c r="D68" s="396"/>
      <c r="E68" s="396"/>
      <c r="F68" s="396"/>
      <c r="S68" s="98"/>
      <c r="Y68" s="96"/>
    </row>
    <row r="69" spans="1:25" ht="12.75">
      <c r="B69" s="396"/>
      <c r="C69" s="396"/>
      <c r="D69" s="396"/>
      <c r="E69" s="396"/>
      <c r="F69" s="396"/>
      <c r="S69" s="98"/>
      <c r="Y69" s="96"/>
    </row>
    <row r="70" spans="1:25" ht="12.75">
      <c r="B70" s="396"/>
      <c r="C70" s="396"/>
      <c r="D70" s="396"/>
      <c r="E70" s="396"/>
      <c r="F70" s="396"/>
      <c r="S70" s="98"/>
      <c r="Y70" s="96"/>
    </row>
    <row r="71" spans="1:25" ht="12.75">
      <c r="B71" s="396"/>
      <c r="C71" s="396"/>
      <c r="D71" s="396"/>
      <c r="E71" s="396"/>
      <c r="F71" s="396"/>
      <c r="S71" s="98"/>
      <c r="Y71" s="96"/>
    </row>
    <row r="72" spans="1:25" ht="12.75">
      <c r="B72" s="396"/>
      <c r="C72" s="396"/>
      <c r="D72" s="396"/>
      <c r="E72" s="396"/>
      <c r="F72" s="396"/>
      <c r="S72" s="98"/>
      <c r="Y72" s="96"/>
    </row>
    <row r="73" spans="1:25" ht="12.75">
      <c r="B73" s="396"/>
      <c r="C73" s="396"/>
      <c r="D73" s="396"/>
      <c r="E73" s="396"/>
      <c r="F73" s="396"/>
      <c r="S73" s="98"/>
      <c r="Y73" s="96"/>
    </row>
    <row r="74" spans="1:25" ht="12.75">
      <c r="B74" s="396"/>
      <c r="C74" s="396"/>
      <c r="D74" s="396"/>
      <c r="E74" s="396"/>
      <c r="F74" s="396"/>
      <c r="S74" s="98"/>
      <c r="Y74" s="96"/>
    </row>
    <row r="75" spans="1:25" ht="12.75">
      <c r="B75" s="396"/>
      <c r="C75" s="396"/>
      <c r="D75" s="396"/>
      <c r="E75" s="396"/>
      <c r="F75" s="396"/>
      <c r="S75" s="98"/>
      <c r="Y75" s="96"/>
    </row>
    <row r="76" spans="1:25" ht="12.75">
      <c r="B76" s="396"/>
      <c r="C76" s="396"/>
      <c r="D76" s="396"/>
      <c r="E76" s="396"/>
      <c r="F76" s="396"/>
      <c r="S76" s="98"/>
      <c r="Y76" s="96"/>
    </row>
    <row r="77" spans="1:25" ht="12.75">
      <c r="B77" s="396"/>
      <c r="C77" s="396"/>
      <c r="D77" s="396"/>
      <c r="E77" s="396"/>
      <c r="F77" s="396"/>
      <c r="S77" s="98"/>
      <c r="Y77" s="96"/>
    </row>
    <row r="78" spans="1:25" ht="12.75">
      <c r="B78" s="396"/>
      <c r="C78" s="396"/>
      <c r="D78" s="396"/>
      <c r="E78" s="396"/>
      <c r="F78" s="396"/>
      <c r="S78" s="98"/>
      <c r="Y78" s="96"/>
    </row>
    <row r="79" spans="1:25" ht="12.75">
      <c r="B79" s="395" t="s">
        <v>185</v>
      </c>
      <c r="C79" s="396"/>
      <c r="D79" s="396"/>
      <c r="E79" s="396"/>
      <c r="F79" s="396"/>
      <c r="S79" s="98"/>
      <c r="Y79" s="96"/>
    </row>
    <row r="80" spans="1:25" ht="12.75">
      <c r="S80" s="98"/>
      <c r="Y80" s="96"/>
    </row>
    <row r="81" spans="19:25" ht="12.75">
      <c r="S81" s="98"/>
      <c r="Y81" s="96"/>
    </row>
    <row r="82" spans="19:25" ht="12.75">
      <c r="S82" s="98"/>
      <c r="Y82" s="96"/>
    </row>
    <row r="83" spans="19:25" ht="12.75">
      <c r="S83" s="98"/>
      <c r="Y83" s="96"/>
    </row>
    <row r="84" spans="19:25" ht="12.75">
      <c r="S84" s="98"/>
      <c r="Y84" s="96"/>
    </row>
    <row r="85" spans="19:25" ht="12.75">
      <c r="S85" s="98"/>
      <c r="Y85" s="96"/>
    </row>
    <row r="86" spans="19:25" ht="12.75">
      <c r="S86" s="98"/>
      <c r="Y86" s="96"/>
    </row>
    <row r="87" spans="19:25" ht="12.75">
      <c r="S87" s="98"/>
      <c r="Y87" s="96"/>
    </row>
    <row r="88" spans="19:25" ht="12.75">
      <c r="S88" s="98"/>
      <c r="Y88" s="96"/>
    </row>
    <row r="89" spans="19:25" ht="12.75">
      <c r="S89" s="98"/>
      <c r="Y89" s="96"/>
    </row>
    <row r="90" spans="19:25" ht="12.75">
      <c r="S90" s="98"/>
      <c r="Y90" s="96"/>
    </row>
    <row r="91" spans="19:25" ht="12.75">
      <c r="S91" s="98"/>
      <c r="Y91" s="96"/>
    </row>
    <row r="92" spans="19:25" ht="12.75">
      <c r="S92" s="98"/>
      <c r="Y92" s="96"/>
    </row>
    <row r="93" spans="19:25" ht="12.75">
      <c r="S93" s="98"/>
      <c r="Y93" s="96"/>
    </row>
    <row r="94" spans="19:25" ht="12.75">
      <c r="S94" s="98"/>
      <c r="Y94" s="96"/>
    </row>
    <row r="95" spans="19:25" ht="12.75">
      <c r="S95" s="98"/>
      <c r="Y95" s="96"/>
    </row>
    <row r="96" spans="19:25" ht="12.75">
      <c r="S96" s="98"/>
      <c r="Y96" s="96"/>
    </row>
    <row r="97" spans="19:25" ht="12.75">
      <c r="S97" s="98"/>
      <c r="Y97" s="96"/>
    </row>
    <row r="98" spans="19:25" ht="12.75">
      <c r="S98" s="98"/>
      <c r="Y98" s="96"/>
    </row>
    <row r="99" spans="19:25" ht="12.75">
      <c r="S99" s="98"/>
      <c r="Y99" s="96"/>
    </row>
    <row r="100" spans="19:25" ht="12.75">
      <c r="S100" s="98"/>
      <c r="Y100" s="96"/>
    </row>
    <row r="101" spans="19:25" ht="12.75">
      <c r="S101" s="98"/>
      <c r="Y101" s="96"/>
    </row>
    <row r="102" spans="19:25" ht="12.75">
      <c r="S102" s="98"/>
      <c r="Y102" s="96"/>
    </row>
    <row r="103" spans="19:25" ht="12.75">
      <c r="S103" s="98"/>
      <c r="Y103" s="96"/>
    </row>
    <row r="104" spans="19:25" ht="12.75">
      <c r="S104" s="98"/>
      <c r="Y104" s="96"/>
    </row>
    <row r="105" spans="19:25" ht="12.75">
      <c r="S105" s="98"/>
      <c r="Y105" s="96"/>
    </row>
    <row r="106" spans="19:25" ht="12.75">
      <c r="S106" s="98"/>
      <c r="Y106" s="96"/>
    </row>
    <row r="107" spans="19:25" ht="12.75">
      <c r="S107" s="98"/>
      <c r="Y107" s="96"/>
    </row>
    <row r="108" spans="19:25" ht="12.75">
      <c r="S108" s="98"/>
      <c r="Y108" s="96"/>
    </row>
    <row r="109" spans="19:25" ht="12.75">
      <c r="S109" s="98"/>
      <c r="Y109" s="96"/>
    </row>
    <row r="110" spans="19:25" ht="12.75">
      <c r="S110" s="98"/>
      <c r="Y110" s="96"/>
    </row>
    <row r="111" spans="19:25" ht="12.75">
      <c r="S111" s="98"/>
      <c r="Y111" s="96"/>
    </row>
    <row r="112" spans="19:25" ht="12.75">
      <c r="S112" s="98"/>
      <c r="Y112" s="96"/>
    </row>
    <row r="113" spans="19:25" ht="12.75">
      <c r="S113" s="98"/>
      <c r="Y113" s="96"/>
    </row>
    <row r="114" spans="19:25" ht="12.75">
      <c r="S114" s="98"/>
      <c r="Y114" s="96"/>
    </row>
    <row r="115" spans="19:25" ht="12.75">
      <c r="S115" s="98"/>
      <c r="Y115" s="96"/>
    </row>
    <row r="116" spans="19:25" ht="12.75">
      <c r="S116" s="98"/>
      <c r="Y116" s="96"/>
    </row>
    <row r="117" spans="19:25" ht="12.75">
      <c r="S117" s="98"/>
      <c r="Y117" s="96"/>
    </row>
    <row r="118" spans="19:25" ht="12.75">
      <c r="S118" s="98"/>
      <c r="Y118" s="96"/>
    </row>
    <row r="119" spans="19:25" ht="12.75">
      <c r="S119" s="98"/>
      <c r="Y119" s="96"/>
    </row>
    <row r="120" spans="19:25" ht="12.75">
      <c r="S120" s="98"/>
      <c r="Y120" s="96"/>
    </row>
    <row r="121" spans="19:25" ht="12.75">
      <c r="S121" s="98"/>
      <c r="Y121" s="96"/>
    </row>
    <row r="122" spans="19:25" ht="12.75">
      <c r="S122" s="98"/>
      <c r="Y122" s="96"/>
    </row>
    <row r="123" spans="19:25" ht="12.75">
      <c r="S123" s="98"/>
      <c r="Y123" s="96"/>
    </row>
    <row r="124" spans="19:25" ht="12.75">
      <c r="S124" s="98"/>
      <c r="Y124" s="96"/>
    </row>
    <row r="125" spans="19:25" ht="12.75">
      <c r="S125" s="98"/>
      <c r="Y125" s="96"/>
    </row>
    <row r="126" spans="19:25" ht="12.75">
      <c r="S126" s="98"/>
      <c r="Y126" s="96"/>
    </row>
    <row r="127" spans="19:25" ht="12.75">
      <c r="S127" s="98"/>
      <c r="Y127" s="96"/>
    </row>
    <row r="128" spans="19:25" ht="12.75">
      <c r="S128" s="98"/>
      <c r="Y128" s="96"/>
    </row>
    <row r="129" spans="19:25" ht="12.75">
      <c r="S129" s="98"/>
      <c r="Y129" s="96"/>
    </row>
    <row r="130" spans="19:25" ht="12.75">
      <c r="S130" s="98"/>
      <c r="Y130" s="96"/>
    </row>
    <row r="131" spans="19:25" ht="12.75">
      <c r="S131" s="98"/>
      <c r="Y131" s="96"/>
    </row>
    <row r="132" spans="19:25" ht="12.75">
      <c r="S132" s="98"/>
      <c r="Y132" s="96"/>
    </row>
    <row r="133" spans="19:25" ht="12.75">
      <c r="S133" s="98"/>
      <c r="Y133" s="96"/>
    </row>
    <row r="134" spans="19:25" ht="12.75">
      <c r="S134" s="98"/>
      <c r="Y134" s="96"/>
    </row>
    <row r="135" spans="19:25" ht="12.75">
      <c r="S135" s="98"/>
      <c r="Y135" s="96"/>
    </row>
    <row r="136" spans="19:25" ht="12.75">
      <c r="S136" s="98"/>
      <c r="Y136" s="96"/>
    </row>
    <row r="137" spans="19:25" ht="12.75">
      <c r="S137" s="98"/>
      <c r="Y137" s="96"/>
    </row>
    <row r="138" spans="19:25" ht="12.75">
      <c r="S138" s="98"/>
      <c r="Y138" s="96"/>
    </row>
    <row r="139" spans="19:25" ht="12.75">
      <c r="S139" s="98"/>
      <c r="Y139" s="96"/>
    </row>
    <row r="140" spans="19:25" ht="12.75">
      <c r="S140" s="98"/>
      <c r="Y140" s="96"/>
    </row>
    <row r="141" spans="19:25" ht="12.75">
      <c r="S141" s="98"/>
      <c r="Y141" s="96"/>
    </row>
    <row r="142" spans="19:25" ht="12.75">
      <c r="S142" s="98"/>
      <c r="Y142" s="96"/>
    </row>
    <row r="143" spans="19:25" ht="12.75">
      <c r="S143" s="98"/>
      <c r="Y143" s="96"/>
    </row>
    <row r="144" spans="19:25" ht="12.75">
      <c r="S144" s="98"/>
      <c r="Y144" s="96"/>
    </row>
    <row r="145" spans="19:25" ht="12.75">
      <c r="S145" s="98"/>
      <c r="Y145" s="96"/>
    </row>
    <row r="146" spans="19:25" ht="12.75">
      <c r="S146" s="98"/>
      <c r="Y146" s="96"/>
    </row>
    <row r="147" spans="19:25" ht="12.75">
      <c r="S147" s="98"/>
      <c r="Y147" s="96"/>
    </row>
    <row r="148" spans="19:25" ht="12.75">
      <c r="S148" s="98"/>
      <c r="Y148" s="96"/>
    </row>
    <row r="149" spans="19:25" ht="12.75">
      <c r="S149" s="98"/>
      <c r="Y149" s="96"/>
    </row>
    <row r="150" spans="19:25" ht="12.75">
      <c r="S150" s="98"/>
      <c r="Y150" s="96"/>
    </row>
    <row r="151" spans="19:25" ht="12.75">
      <c r="S151" s="98"/>
      <c r="Y151" s="96"/>
    </row>
    <row r="152" spans="19:25" ht="12.75">
      <c r="S152" s="98"/>
      <c r="Y152" s="96"/>
    </row>
    <row r="153" spans="19:25" ht="12.75">
      <c r="S153" s="98"/>
      <c r="Y153" s="96"/>
    </row>
    <row r="154" spans="19:25" ht="12.75">
      <c r="S154" s="98"/>
      <c r="Y154" s="96"/>
    </row>
    <row r="155" spans="19:25" ht="12.75">
      <c r="S155" s="98"/>
      <c r="Y155" s="96"/>
    </row>
    <row r="156" spans="19:25" ht="12.75">
      <c r="S156" s="98"/>
      <c r="Y156" s="96"/>
    </row>
    <row r="157" spans="19:25" ht="12.75">
      <c r="S157" s="98"/>
      <c r="Y157" s="96"/>
    </row>
    <row r="158" spans="19:25" ht="12.75">
      <c r="S158" s="98"/>
      <c r="Y158" s="96"/>
    </row>
    <row r="159" spans="19:25" ht="12.75">
      <c r="S159" s="98"/>
      <c r="Y159" s="96"/>
    </row>
    <row r="160" spans="19:25" ht="12.75">
      <c r="S160" s="98"/>
      <c r="Y160" s="96"/>
    </row>
    <row r="161" spans="19:25" ht="12.75">
      <c r="S161" s="98"/>
      <c r="Y161" s="96"/>
    </row>
    <row r="162" spans="19:25" ht="12.75">
      <c r="S162" s="98"/>
      <c r="Y162" s="96"/>
    </row>
    <row r="163" spans="19:25" ht="12.75">
      <c r="S163" s="98"/>
      <c r="Y163" s="96"/>
    </row>
    <row r="164" spans="19:25" ht="12.75">
      <c r="S164" s="98"/>
      <c r="Y164" s="96"/>
    </row>
    <row r="165" spans="19:25" ht="12.75">
      <c r="S165" s="98"/>
      <c r="Y165" s="96"/>
    </row>
    <row r="166" spans="19:25" ht="12.75">
      <c r="S166" s="98"/>
      <c r="Y166" s="96"/>
    </row>
    <row r="167" spans="19:25" ht="12.75">
      <c r="S167" s="98"/>
      <c r="Y167" s="96"/>
    </row>
    <row r="168" spans="19:25" ht="12.75">
      <c r="S168" s="98"/>
      <c r="Y168" s="96"/>
    </row>
    <row r="169" spans="19:25" ht="12.75">
      <c r="S169" s="98"/>
      <c r="Y169" s="96"/>
    </row>
    <row r="170" spans="19:25" ht="12.75">
      <c r="S170" s="98"/>
      <c r="Y170" s="96"/>
    </row>
    <row r="171" spans="19:25" ht="12.75">
      <c r="S171" s="98"/>
      <c r="Y171" s="96"/>
    </row>
    <row r="172" spans="19:25" ht="12.75">
      <c r="S172" s="98"/>
      <c r="Y172" s="96"/>
    </row>
    <row r="173" spans="19:25" ht="12.75">
      <c r="S173" s="98"/>
      <c r="Y173" s="96"/>
    </row>
    <row r="174" spans="19:25" ht="12.75">
      <c r="S174" s="98"/>
      <c r="Y174" s="96"/>
    </row>
    <row r="175" spans="19:25" ht="12.75">
      <c r="S175" s="98"/>
      <c r="Y175" s="96"/>
    </row>
    <row r="176" spans="19:25" ht="12.75">
      <c r="S176" s="98"/>
      <c r="Y176" s="96"/>
    </row>
    <row r="177" spans="19:25" ht="12.75">
      <c r="S177" s="98"/>
      <c r="Y177" s="96"/>
    </row>
    <row r="178" spans="19:25" ht="12.75">
      <c r="S178" s="98"/>
      <c r="Y178" s="96"/>
    </row>
    <row r="179" spans="19:25" ht="12.75">
      <c r="S179" s="98"/>
      <c r="Y179" s="96"/>
    </row>
    <row r="180" spans="19:25" ht="12.75">
      <c r="S180" s="98"/>
      <c r="Y180" s="96"/>
    </row>
    <row r="181" spans="19:25" ht="12.75">
      <c r="S181" s="98"/>
      <c r="Y181" s="96"/>
    </row>
    <row r="182" spans="19:25" ht="12.75">
      <c r="S182" s="98"/>
      <c r="Y182" s="96"/>
    </row>
    <row r="183" spans="19:25" ht="12.75">
      <c r="S183" s="98"/>
      <c r="Y183" s="96"/>
    </row>
    <row r="184" spans="19:25" ht="12.75">
      <c r="S184" s="98"/>
      <c r="Y184" s="96"/>
    </row>
    <row r="185" spans="19:25" ht="12.75">
      <c r="S185" s="98"/>
      <c r="Y185" s="96"/>
    </row>
    <row r="186" spans="19:25" ht="12.75">
      <c r="S186" s="98"/>
      <c r="Y186" s="96"/>
    </row>
    <row r="187" spans="19:25" ht="12.75">
      <c r="S187" s="98"/>
      <c r="Y187" s="96"/>
    </row>
    <row r="188" spans="19:25" ht="12.75">
      <c r="S188" s="98"/>
      <c r="Y188" s="96"/>
    </row>
    <row r="189" spans="19:25" ht="12.75">
      <c r="S189" s="98"/>
      <c r="Y189" s="96"/>
    </row>
    <row r="190" spans="19:25" ht="12.75">
      <c r="S190" s="98"/>
      <c r="Y190" s="96"/>
    </row>
    <row r="191" spans="19:25" ht="12.75">
      <c r="S191" s="98"/>
      <c r="Y191" s="96"/>
    </row>
    <row r="192" spans="19:25" ht="12.75">
      <c r="S192" s="98"/>
      <c r="Y192" s="96"/>
    </row>
    <row r="193" spans="19:25" ht="12.75">
      <c r="S193" s="98"/>
      <c r="Y193" s="96"/>
    </row>
    <row r="194" spans="19:25" ht="12.75">
      <c r="S194" s="98"/>
      <c r="Y194" s="96"/>
    </row>
    <row r="195" spans="19:25" ht="12.75">
      <c r="S195" s="98"/>
      <c r="Y195" s="96"/>
    </row>
    <row r="196" spans="19:25" ht="12.75">
      <c r="S196" s="98"/>
      <c r="Y196" s="96"/>
    </row>
    <row r="197" spans="19:25" ht="12.75">
      <c r="S197" s="98"/>
      <c r="Y197" s="96"/>
    </row>
    <row r="198" spans="19:25" ht="12.75">
      <c r="S198" s="98"/>
      <c r="Y198" s="96"/>
    </row>
    <row r="199" spans="19:25" ht="12.75">
      <c r="S199" s="98"/>
      <c r="Y199" s="96"/>
    </row>
    <row r="200" spans="19:25" ht="12.75">
      <c r="S200" s="98"/>
      <c r="Y200" s="96"/>
    </row>
    <row r="201" spans="19:25" ht="12.75">
      <c r="S201" s="98"/>
      <c r="Y201" s="96"/>
    </row>
    <row r="202" spans="19:25" ht="12.75">
      <c r="S202" s="98"/>
      <c r="Y202" s="96"/>
    </row>
    <row r="203" spans="19:25" ht="12.75">
      <c r="S203" s="98"/>
      <c r="Y203" s="96"/>
    </row>
    <row r="204" spans="19:25" ht="12.75">
      <c r="S204" s="98"/>
      <c r="Y204" s="96"/>
    </row>
    <row r="205" spans="19:25" ht="12.75">
      <c r="S205" s="98"/>
      <c r="Y205" s="96"/>
    </row>
    <row r="206" spans="19:25" ht="12.75">
      <c r="S206" s="98"/>
      <c r="Y206" s="96"/>
    </row>
    <row r="207" spans="19:25" ht="12.75">
      <c r="S207" s="98"/>
      <c r="Y207" s="96"/>
    </row>
    <row r="208" spans="19:25" ht="12.75">
      <c r="S208" s="98"/>
      <c r="Y208" s="96"/>
    </row>
    <row r="209" spans="19:25" ht="12.75">
      <c r="S209" s="98"/>
      <c r="Y209" s="96"/>
    </row>
    <row r="210" spans="19:25" ht="12.75">
      <c r="S210" s="98"/>
      <c r="Y210" s="96"/>
    </row>
    <row r="211" spans="19:25" ht="12.75">
      <c r="S211" s="98"/>
      <c r="Y211" s="96"/>
    </row>
    <row r="212" spans="19:25" ht="12.75">
      <c r="S212" s="98"/>
      <c r="Y212" s="96"/>
    </row>
    <row r="213" spans="19:25" ht="12.75">
      <c r="S213" s="98"/>
      <c r="Y213" s="96"/>
    </row>
    <row r="214" spans="19:25" ht="12.75">
      <c r="S214" s="98"/>
      <c r="Y214" s="96"/>
    </row>
    <row r="215" spans="19:25" ht="12.75">
      <c r="S215" s="98"/>
      <c r="Y215" s="96"/>
    </row>
    <row r="216" spans="19:25" ht="12.75">
      <c r="S216" s="98"/>
      <c r="Y216" s="96"/>
    </row>
    <row r="217" spans="19:25" ht="12.75">
      <c r="S217" s="98"/>
      <c r="Y217" s="96"/>
    </row>
    <row r="218" spans="19:25" ht="12.75">
      <c r="S218" s="98"/>
      <c r="Y218" s="96"/>
    </row>
    <row r="219" spans="19:25" ht="12.75">
      <c r="S219" s="98"/>
      <c r="Y219" s="96"/>
    </row>
    <row r="220" spans="19:25" ht="12.75">
      <c r="S220" s="98"/>
      <c r="Y220" s="96"/>
    </row>
    <row r="221" spans="19:25" ht="12.75">
      <c r="S221" s="98"/>
      <c r="Y221" s="96"/>
    </row>
    <row r="222" spans="19:25" ht="12.75">
      <c r="S222" s="98"/>
      <c r="Y222" s="96"/>
    </row>
    <row r="223" spans="19:25" ht="12.75">
      <c r="S223" s="98"/>
      <c r="Y223" s="96"/>
    </row>
    <row r="224" spans="19:25" ht="12.75">
      <c r="S224" s="98"/>
      <c r="Y224" s="96"/>
    </row>
    <row r="225" spans="19:25" ht="12.75">
      <c r="S225" s="98"/>
      <c r="Y225" s="96"/>
    </row>
    <row r="226" spans="19:25" ht="12.75">
      <c r="S226" s="98"/>
      <c r="Y226" s="96"/>
    </row>
    <row r="227" spans="19:25" ht="12.75">
      <c r="S227" s="98"/>
      <c r="Y227" s="96"/>
    </row>
    <row r="228" spans="19:25" ht="12.75">
      <c r="S228" s="98"/>
      <c r="Y228" s="96"/>
    </row>
    <row r="229" spans="19:25" ht="12.75">
      <c r="S229" s="98"/>
      <c r="Y229" s="96"/>
    </row>
    <row r="230" spans="19:25" ht="12.75">
      <c r="S230" s="98"/>
      <c r="Y230" s="96"/>
    </row>
    <row r="231" spans="19:25" ht="12.75">
      <c r="S231" s="98"/>
      <c r="Y231" s="96"/>
    </row>
    <row r="232" spans="19:25" ht="12.75">
      <c r="S232" s="98"/>
      <c r="Y232" s="96"/>
    </row>
    <row r="233" spans="19:25" ht="12.75">
      <c r="S233" s="98"/>
      <c r="Y233" s="96"/>
    </row>
    <row r="234" spans="19:25" ht="12.75">
      <c r="S234" s="98"/>
      <c r="Y234" s="96"/>
    </row>
    <row r="235" spans="19:25" ht="12.75">
      <c r="S235" s="98"/>
      <c r="Y235" s="96"/>
    </row>
    <row r="236" spans="19:25" ht="12.75">
      <c r="S236" s="98"/>
      <c r="Y236" s="96"/>
    </row>
    <row r="237" spans="19:25" ht="12.75">
      <c r="S237" s="98"/>
      <c r="Y237" s="96"/>
    </row>
    <row r="238" spans="19:25" ht="12.75">
      <c r="S238" s="98"/>
      <c r="Y238" s="96"/>
    </row>
    <row r="239" spans="19:25" ht="12.75">
      <c r="S239" s="98"/>
      <c r="Y239" s="96"/>
    </row>
    <row r="240" spans="19:25" ht="12.75">
      <c r="S240" s="98"/>
      <c r="Y240" s="96"/>
    </row>
    <row r="241" spans="19:25" ht="12.75">
      <c r="S241" s="98"/>
      <c r="Y241" s="96"/>
    </row>
    <row r="242" spans="19:25" ht="12.75">
      <c r="S242" s="98"/>
      <c r="Y242" s="96"/>
    </row>
    <row r="243" spans="19:25" ht="12.75">
      <c r="S243" s="98"/>
      <c r="Y243" s="96"/>
    </row>
    <row r="244" spans="19:25" ht="12.75">
      <c r="S244" s="98"/>
      <c r="Y244" s="96"/>
    </row>
    <row r="245" spans="19:25" ht="12.75">
      <c r="S245" s="98"/>
      <c r="Y245" s="96"/>
    </row>
    <row r="246" spans="19:25" ht="12.75">
      <c r="S246" s="98"/>
      <c r="Y246" s="96"/>
    </row>
    <row r="247" spans="19:25" ht="12.75">
      <c r="S247" s="98"/>
      <c r="Y247" s="96"/>
    </row>
    <row r="248" spans="19:25" ht="12.75">
      <c r="S248" s="98"/>
      <c r="Y248" s="96"/>
    </row>
    <row r="249" spans="19:25" ht="12.75">
      <c r="S249" s="98"/>
      <c r="Y249" s="96"/>
    </row>
    <row r="250" spans="19:25" ht="12.75">
      <c r="S250" s="98"/>
      <c r="Y250" s="96"/>
    </row>
    <row r="251" spans="19:25" ht="12.75">
      <c r="S251" s="98"/>
      <c r="Y251" s="96"/>
    </row>
    <row r="252" spans="19:25" ht="12.75">
      <c r="S252" s="98"/>
      <c r="Y252" s="96"/>
    </row>
    <row r="253" spans="19:25" ht="12.75">
      <c r="S253" s="98"/>
      <c r="Y253" s="96"/>
    </row>
    <row r="254" spans="19:25" ht="12.75">
      <c r="S254" s="98"/>
      <c r="Y254" s="96"/>
    </row>
    <row r="255" spans="19:25" ht="12.75">
      <c r="S255" s="98"/>
      <c r="Y255" s="96"/>
    </row>
    <row r="256" spans="19:25" ht="12.75">
      <c r="S256" s="98"/>
      <c r="Y256" s="96"/>
    </row>
    <row r="257" spans="19:25" ht="12.75">
      <c r="S257" s="98"/>
      <c r="Y257" s="96"/>
    </row>
    <row r="258" spans="19:25" ht="12.75">
      <c r="S258" s="98"/>
      <c r="Y258" s="96"/>
    </row>
    <row r="259" spans="19:25" ht="12.75">
      <c r="S259" s="98"/>
      <c r="Y259" s="96"/>
    </row>
    <row r="260" spans="19:25" ht="12.75">
      <c r="S260" s="98"/>
      <c r="Y260" s="96"/>
    </row>
    <row r="261" spans="19:25" ht="12.75">
      <c r="S261" s="98"/>
      <c r="Y261" s="96"/>
    </row>
    <row r="262" spans="19:25" ht="12.75">
      <c r="S262" s="98"/>
      <c r="Y262" s="96"/>
    </row>
    <row r="263" spans="19:25" ht="12.75">
      <c r="S263" s="98"/>
      <c r="Y263" s="96"/>
    </row>
    <row r="264" spans="19:25" ht="12.75">
      <c r="S264" s="98"/>
      <c r="Y264" s="96"/>
    </row>
    <row r="265" spans="19:25" ht="12.75">
      <c r="S265" s="98"/>
      <c r="Y265" s="96"/>
    </row>
    <row r="266" spans="19:25" ht="12.75">
      <c r="S266" s="98"/>
      <c r="Y266" s="96"/>
    </row>
    <row r="267" spans="19:25" ht="12.75">
      <c r="S267" s="98"/>
      <c r="Y267" s="96"/>
    </row>
    <row r="268" spans="19:25" ht="12.75">
      <c r="S268" s="98"/>
      <c r="Y268" s="96"/>
    </row>
    <row r="269" spans="19:25" ht="12.75">
      <c r="S269" s="98"/>
      <c r="Y269" s="96"/>
    </row>
    <row r="270" spans="19:25" ht="12.75">
      <c r="S270" s="98"/>
      <c r="Y270" s="96"/>
    </row>
    <row r="271" spans="19:25" ht="12.75">
      <c r="S271" s="98"/>
      <c r="Y271" s="96"/>
    </row>
    <row r="272" spans="19:25" ht="12.75">
      <c r="S272" s="98"/>
      <c r="Y272" s="96"/>
    </row>
    <row r="273" spans="19:25" ht="12.75">
      <c r="S273" s="98"/>
      <c r="Y273" s="96"/>
    </row>
    <row r="274" spans="19:25" ht="12.75">
      <c r="S274" s="98"/>
      <c r="Y274" s="96"/>
    </row>
    <row r="275" spans="19:25" ht="12.75">
      <c r="S275" s="98"/>
      <c r="Y275" s="96"/>
    </row>
    <row r="276" spans="19:25" ht="12.75">
      <c r="S276" s="98"/>
      <c r="Y276" s="96"/>
    </row>
    <row r="277" spans="19:25" ht="12.75">
      <c r="S277" s="98"/>
      <c r="Y277" s="96"/>
    </row>
    <row r="278" spans="19:25" ht="12.75">
      <c r="S278" s="98"/>
      <c r="Y278" s="96"/>
    </row>
    <row r="279" spans="19:25" ht="12.75">
      <c r="S279" s="98"/>
      <c r="Y279" s="96"/>
    </row>
    <row r="280" spans="19:25" ht="12.75">
      <c r="S280" s="98"/>
      <c r="Y280" s="96"/>
    </row>
    <row r="281" spans="19:25" ht="12.75">
      <c r="S281" s="98"/>
      <c r="Y281" s="96"/>
    </row>
    <row r="282" spans="19:25" ht="12.75">
      <c r="S282" s="98"/>
      <c r="Y282" s="96"/>
    </row>
    <row r="283" spans="19:25" ht="12.75">
      <c r="S283" s="98"/>
      <c r="Y283" s="96"/>
    </row>
    <row r="284" spans="19:25" ht="12.75">
      <c r="S284" s="98"/>
      <c r="Y284" s="96"/>
    </row>
    <row r="285" spans="19:25" ht="12.75">
      <c r="S285" s="98"/>
      <c r="Y285" s="96"/>
    </row>
    <row r="286" spans="19:25" ht="12.75">
      <c r="S286" s="98"/>
      <c r="Y286" s="96"/>
    </row>
    <row r="287" spans="19:25" ht="12.75">
      <c r="S287" s="98"/>
      <c r="Y287" s="96"/>
    </row>
    <row r="288" spans="19:25" ht="12.75">
      <c r="S288" s="98"/>
      <c r="Y288" s="96"/>
    </row>
    <row r="289" spans="19:25" ht="12.75">
      <c r="S289" s="98"/>
      <c r="Y289" s="96"/>
    </row>
    <row r="290" spans="19:25" ht="12.75">
      <c r="S290" s="98"/>
      <c r="Y290" s="96"/>
    </row>
    <row r="291" spans="19:25" ht="12.75">
      <c r="S291" s="98"/>
      <c r="Y291" s="96"/>
    </row>
    <row r="292" spans="19:25" ht="12.75">
      <c r="S292" s="98"/>
      <c r="Y292" s="96"/>
    </row>
    <row r="293" spans="19:25" ht="12.75">
      <c r="S293" s="98"/>
      <c r="Y293" s="96"/>
    </row>
    <row r="294" spans="19:25" ht="12.75">
      <c r="S294" s="98"/>
      <c r="Y294" s="96"/>
    </row>
    <row r="295" spans="19:25" ht="12.75">
      <c r="S295" s="98"/>
      <c r="Y295" s="96"/>
    </row>
    <row r="296" spans="19:25" ht="12.75">
      <c r="S296" s="98"/>
      <c r="Y296" s="96"/>
    </row>
    <row r="297" spans="19:25" ht="12.75">
      <c r="S297" s="98"/>
      <c r="Y297" s="96"/>
    </row>
    <row r="298" spans="19:25" ht="12.75">
      <c r="S298" s="98"/>
      <c r="Y298" s="96"/>
    </row>
    <row r="299" spans="19:25" ht="12.75">
      <c r="S299" s="98"/>
      <c r="Y299" s="96"/>
    </row>
    <row r="300" spans="19:25" ht="12.75">
      <c r="S300" s="98"/>
      <c r="Y300" s="96"/>
    </row>
    <row r="301" spans="19:25" ht="12.75">
      <c r="S301" s="98"/>
      <c r="Y301" s="96"/>
    </row>
    <row r="302" spans="19:25" ht="12.75">
      <c r="S302" s="98"/>
      <c r="Y302" s="96"/>
    </row>
    <row r="303" spans="19:25" ht="12.75">
      <c r="S303" s="98"/>
      <c r="Y303" s="96"/>
    </row>
    <row r="304" spans="19:25" ht="12.75">
      <c r="S304" s="98"/>
      <c r="Y304" s="96"/>
    </row>
    <row r="305" spans="19:25" ht="12.75">
      <c r="S305" s="98"/>
      <c r="Y305" s="96"/>
    </row>
    <row r="306" spans="19:25" ht="12.75">
      <c r="S306" s="98"/>
      <c r="Y306" s="96"/>
    </row>
    <row r="307" spans="19:25" ht="12.75">
      <c r="S307" s="98"/>
      <c r="Y307" s="96"/>
    </row>
    <row r="308" spans="19:25" ht="12.75">
      <c r="S308" s="98"/>
      <c r="Y308" s="96"/>
    </row>
    <row r="309" spans="19:25" ht="12.75">
      <c r="S309" s="98"/>
      <c r="Y309" s="96"/>
    </row>
    <row r="310" spans="19:25" ht="12.75">
      <c r="S310" s="98"/>
      <c r="Y310" s="96"/>
    </row>
    <row r="311" spans="19:25" ht="12.75">
      <c r="S311" s="98"/>
      <c r="Y311" s="96"/>
    </row>
    <row r="312" spans="19:25" ht="12.75">
      <c r="S312" s="98"/>
      <c r="Y312" s="96"/>
    </row>
    <row r="313" spans="19:25" ht="12.75">
      <c r="S313" s="98"/>
      <c r="Y313" s="96"/>
    </row>
    <row r="314" spans="19:25" ht="12.75">
      <c r="S314" s="98"/>
      <c r="Y314" s="96"/>
    </row>
    <row r="315" spans="19:25" ht="12.75">
      <c r="S315" s="98"/>
      <c r="Y315" s="96"/>
    </row>
    <row r="316" spans="19:25" ht="12.75">
      <c r="S316" s="98"/>
      <c r="Y316" s="96"/>
    </row>
    <row r="317" spans="19:25" ht="12.75">
      <c r="S317" s="98"/>
      <c r="Y317" s="96"/>
    </row>
    <row r="318" spans="19:25" ht="12.75">
      <c r="S318" s="98"/>
      <c r="Y318" s="96"/>
    </row>
    <row r="319" spans="19:25" ht="12.75">
      <c r="S319" s="98"/>
      <c r="Y319" s="96"/>
    </row>
    <row r="320" spans="19:25" ht="12.75">
      <c r="S320" s="98"/>
      <c r="Y320" s="96"/>
    </row>
    <row r="321" spans="19:25" ht="12.75">
      <c r="S321" s="98"/>
      <c r="Y321" s="96"/>
    </row>
    <row r="322" spans="19:25" ht="12.75">
      <c r="S322" s="98"/>
      <c r="Y322" s="96"/>
    </row>
    <row r="323" spans="19:25" ht="12.75">
      <c r="S323" s="98"/>
      <c r="Y323" s="96"/>
    </row>
    <row r="324" spans="19:25" ht="12.75">
      <c r="S324" s="98"/>
      <c r="Y324" s="96"/>
    </row>
    <row r="325" spans="19:25" ht="12.75">
      <c r="S325" s="98"/>
      <c r="Y325" s="96"/>
    </row>
    <row r="326" spans="19:25" ht="12.75">
      <c r="S326" s="98"/>
      <c r="Y326" s="96"/>
    </row>
    <row r="327" spans="19:25" ht="12.75">
      <c r="S327" s="98"/>
      <c r="Y327" s="96"/>
    </row>
    <row r="328" spans="19:25" ht="12.75">
      <c r="S328" s="98"/>
      <c r="Y328" s="96"/>
    </row>
    <row r="329" spans="19:25" ht="12.75">
      <c r="S329" s="98"/>
      <c r="Y329" s="96"/>
    </row>
    <row r="330" spans="19:25" ht="12.75">
      <c r="S330" s="98"/>
      <c r="Y330" s="96"/>
    </row>
    <row r="331" spans="19:25" ht="12.75">
      <c r="S331" s="98"/>
      <c r="Y331" s="96"/>
    </row>
    <row r="332" spans="19:25" ht="12.75">
      <c r="S332" s="98"/>
      <c r="Y332" s="96"/>
    </row>
    <row r="333" spans="19:25" ht="12.75">
      <c r="S333" s="98"/>
      <c r="Y333" s="96"/>
    </row>
    <row r="334" spans="19:25" ht="12.75">
      <c r="S334" s="98"/>
      <c r="Y334" s="96"/>
    </row>
    <row r="335" spans="19:25" ht="12.75">
      <c r="S335" s="98"/>
      <c r="Y335" s="96"/>
    </row>
    <row r="336" spans="19:25" ht="12.75">
      <c r="S336" s="98"/>
      <c r="Y336" s="96"/>
    </row>
    <row r="337" spans="19:25" ht="12.75">
      <c r="S337" s="98"/>
      <c r="Y337" s="96"/>
    </row>
    <row r="338" spans="19:25" ht="12.75">
      <c r="S338" s="98"/>
      <c r="Y338" s="96"/>
    </row>
    <row r="339" spans="19:25" ht="12.75">
      <c r="S339" s="98"/>
      <c r="Y339" s="96"/>
    </row>
    <row r="340" spans="19:25" ht="12.75">
      <c r="S340" s="98"/>
      <c r="Y340" s="96"/>
    </row>
    <row r="341" spans="19:25" ht="12.75">
      <c r="S341" s="98"/>
      <c r="Y341" s="96"/>
    </row>
    <row r="342" spans="19:25" ht="12.75">
      <c r="S342" s="98"/>
      <c r="Y342" s="96"/>
    </row>
    <row r="343" spans="19:25" ht="12.75">
      <c r="S343" s="98"/>
      <c r="Y343" s="96"/>
    </row>
    <row r="344" spans="19:25" ht="12.75">
      <c r="S344" s="98"/>
      <c r="Y344" s="96"/>
    </row>
    <row r="345" spans="19:25" ht="12.75">
      <c r="S345" s="98"/>
      <c r="Y345" s="96"/>
    </row>
    <row r="346" spans="19:25" ht="12.75">
      <c r="S346" s="98"/>
      <c r="Y346" s="96"/>
    </row>
    <row r="347" spans="19:25" ht="12.75">
      <c r="S347" s="98"/>
      <c r="Y347" s="96"/>
    </row>
    <row r="348" spans="19:25" ht="12.75">
      <c r="S348" s="98"/>
      <c r="Y348" s="96"/>
    </row>
    <row r="349" spans="19:25" ht="12.75">
      <c r="S349" s="98"/>
      <c r="Y349" s="96"/>
    </row>
    <row r="350" spans="19:25" ht="12.75">
      <c r="S350" s="98"/>
      <c r="Y350" s="96"/>
    </row>
    <row r="351" spans="19:25" ht="12.75">
      <c r="S351" s="98"/>
      <c r="Y351" s="96"/>
    </row>
    <row r="352" spans="19:25" ht="12.75">
      <c r="S352" s="98"/>
      <c r="Y352" s="96"/>
    </row>
    <row r="353" spans="19:25" ht="12.75">
      <c r="S353" s="98"/>
      <c r="Y353" s="96"/>
    </row>
    <row r="354" spans="19:25" ht="12.75">
      <c r="S354" s="98"/>
      <c r="Y354" s="96"/>
    </row>
    <row r="355" spans="19:25" ht="12.75">
      <c r="S355" s="98"/>
      <c r="Y355" s="96"/>
    </row>
    <row r="356" spans="19:25" ht="12.75">
      <c r="S356" s="98"/>
      <c r="Y356" s="96"/>
    </row>
    <row r="357" spans="19:25" ht="12.75">
      <c r="S357" s="98"/>
      <c r="Y357" s="96"/>
    </row>
    <row r="358" spans="19:25" ht="12.75">
      <c r="S358" s="98"/>
      <c r="Y358" s="96"/>
    </row>
    <row r="359" spans="19:25" ht="12.75">
      <c r="S359" s="98"/>
      <c r="Y359" s="96"/>
    </row>
    <row r="360" spans="19:25" ht="12.75">
      <c r="S360" s="98"/>
      <c r="Y360" s="96"/>
    </row>
    <row r="361" spans="19:25" ht="12.75">
      <c r="S361" s="98"/>
      <c r="Y361" s="96"/>
    </row>
    <row r="362" spans="19:25" ht="12.75">
      <c r="S362" s="98"/>
      <c r="Y362" s="96"/>
    </row>
    <row r="363" spans="19:25" ht="12.75">
      <c r="S363" s="98"/>
      <c r="Y363" s="96"/>
    </row>
    <row r="364" spans="19:25" ht="12.75">
      <c r="S364" s="98"/>
      <c r="Y364" s="96"/>
    </row>
    <row r="365" spans="19:25" ht="12.75">
      <c r="S365" s="98"/>
      <c r="Y365" s="96"/>
    </row>
    <row r="366" spans="19:25" ht="12.75">
      <c r="S366" s="98"/>
      <c r="Y366" s="96"/>
    </row>
    <row r="367" spans="19:25" ht="12.75">
      <c r="S367" s="98"/>
      <c r="Y367" s="96"/>
    </row>
    <row r="368" spans="19:25" ht="12.75">
      <c r="S368" s="98"/>
      <c r="Y368" s="96"/>
    </row>
    <row r="369" spans="19:25" ht="12.75">
      <c r="S369" s="98"/>
      <c r="Y369" s="96"/>
    </row>
    <row r="370" spans="19:25" ht="12.75">
      <c r="S370" s="98"/>
      <c r="Y370" s="96"/>
    </row>
    <row r="371" spans="19:25" ht="12.75">
      <c r="S371" s="98"/>
      <c r="Y371" s="96"/>
    </row>
    <row r="372" spans="19:25" ht="12.75">
      <c r="S372" s="98"/>
      <c r="Y372" s="96"/>
    </row>
    <row r="373" spans="19:25" ht="12.75">
      <c r="S373" s="98"/>
      <c r="Y373" s="96"/>
    </row>
    <row r="374" spans="19:25" ht="12.75">
      <c r="S374" s="98"/>
      <c r="Y374" s="96"/>
    </row>
    <row r="375" spans="19:25" ht="12.75">
      <c r="S375" s="98"/>
      <c r="Y375" s="96"/>
    </row>
    <row r="376" spans="19:25" ht="12.75">
      <c r="S376" s="98"/>
      <c r="Y376" s="96"/>
    </row>
    <row r="377" spans="19:25" ht="12.75">
      <c r="S377" s="98"/>
      <c r="Y377" s="96"/>
    </row>
    <row r="378" spans="19:25" ht="12.75">
      <c r="S378" s="98"/>
      <c r="Y378" s="96"/>
    </row>
    <row r="379" spans="19:25" ht="12.75">
      <c r="S379" s="98"/>
      <c r="Y379" s="96"/>
    </row>
    <row r="380" spans="19:25" ht="12.75">
      <c r="S380" s="98"/>
      <c r="Y380" s="96"/>
    </row>
    <row r="381" spans="19:25" ht="12.75">
      <c r="S381" s="98"/>
      <c r="Y381" s="96"/>
    </row>
    <row r="382" spans="19:25" ht="12.75">
      <c r="S382" s="98"/>
      <c r="Y382" s="96"/>
    </row>
    <row r="383" spans="19:25" ht="12.75">
      <c r="S383" s="98"/>
      <c r="Y383" s="96"/>
    </row>
    <row r="384" spans="19:25" ht="12.75">
      <c r="S384" s="98"/>
      <c r="Y384" s="96"/>
    </row>
    <row r="385" spans="19:25" ht="12.75">
      <c r="S385" s="98"/>
      <c r="Y385" s="96"/>
    </row>
    <row r="386" spans="19:25" ht="12.75">
      <c r="S386" s="98"/>
      <c r="Y386" s="96"/>
    </row>
    <row r="387" spans="19:25" ht="12.75">
      <c r="S387" s="98"/>
      <c r="Y387" s="96"/>
    </row>
    <row r="388" spans="19:25" ht="12.75">
      <c r="S388" s="98"/>
      <c r="Y388" s="96"/>
    </row>
    <row r="389" spans="19:25" ht="12.75">
      <c r="S389" s="98"/>
      <c r="Y389" s="96"/>
    </row>
    <row r="390" spans="19:25" ht="12.75">
      <c r="S390" s="98"/>
      <c r="Y390" s="96"/>
    </row>
    <row r="391" spans="19:25" ht="12.75">
      <c r="S391" s="98"/>
      <c r="Y391" s="96"/>
    </row>
    <row r="392" spans="19:25" ht="12.75">
      <c r="S392" s="98"/>
      <c r="Y392" s="96"/>
    </row>
    <row r="393" spans="19:25" ht="12.75">
      <c r="S393" s="98"/>
      <c r="Y393" s="96"/>
    </row>
    <row r="394" spans="19:25" ht="12.75">
      <c r="S394" s="98"/>
      <c r="Y394" s="96"/>
    </row>
    <row r="395" spans="19:25" ht="12.75">
      <c r="S395" s="98"/>
      <c r="Y395" s="96"/>
    </row>
    <row r="396" spans="19:25" ht="12.75">
      <c r="S396" s="98"/>
      <c r="Y396" s="96"/>
    </row>
    <row r="397" spans="19:25" ht="12.75">
      <c r="S397" s="98"/>
      <c r="Y397" s="96"/>
    </row>
    <row r="398" spans="19:25" ht="12.75">
      <c r="S398" s="98"/>
      <c r="Y398" s="96"/>
    </row>
    <row r="399" spans="19:25" ht="12.75">
      <c r="S399" s="98"/>
      <c r="Y399" s="96"/>
    </row>
    <row r="400" spans="19:25" ht="12.75">
      <c r="S400" s="98"/>
      <c r="Y400" s="96"/>
    </row>
    <row r="401" spans="19:25" ht="12.75">
      <c r="S401" s="98"/>
      <c r="Y401" s="96"/>
    </row>
    <row r="402" spans="19:25" ht="12.75">
      <c r="S402" s="98"/>
      <c r="Y402" s="96"/>
    </row>
    <row r="403" spans="19:25" ht="12.75">
      <c r="S403" s="98"/>
      <c r="Y403" s="96"/>
    </row>
    <row r="404" spans="19:25" ht="12.75">
      <c r="S404" s="98"/>
      <c r="Y404" s="96"/>
    </row>
    <row r="405" spans="19:25" ht="12.75">
      <c r="S405" s="98"/>
      <c r="Y405" s="96"/>
    </row>
    <row r="406" spans="19:25" ht="12.75">
      <c r="S406" s="98"/>
      <c r="Y406" s="96"/>
    </row>
    <row r="407" spans="19:25" ht="12.75">
      <c r="S407" s="98"/>
      <c r="Y407" s="96"/>
    </row>
    <row r="408" spans="19:25" ht="12.75">
      <c r="S408" s="98"/>
      <c r="Y408" s="96"/>
    </row>
    <row r="409" spans="19:25" ht="12.75">
      <c r="S409" s="98"/>
      <c r="Y409" s="96"/>
    </row>
    <row r="410" spans="19:25" ht="12.75">
      <c r="S410" s="98"/>
      <c r="Y410" s="96"/>
    </row>
    <row r="411" spans="19:25" ht="12.75">
      <c r="S411" s="98"/>
      <c r="Y411" s="96"/>
    </row>
    <row r="412" spans="19:25" ht="12.75">
      <c r="S412" s="98"/>
      <c r="Y412" s="96"/>
    </row>
    <row r="413" spans="19:25" ht="12.75">
      <c r="S413" s="98"/>
      <c r="Y413" s="96"/>
    </row>
    <row r="414" spans="19:25" ht="12.75">
      <c r="S414" s="98"/>
      <c r="Y414" s="96"/>
    </row>
    <row r="415" spans="19:25" ht="12.75">
      <c r="S415" s="98"/>
      <c r="Y415" s="96"/>
    </row>
    <row r="416" spans="19:25" ht="12.75">
      <c r="S416" s="98"/>
      <c r="Y416" s="96"/>
    </row>
    <row r="417" spans="19:25" ht="12.75">
      <c r="S417" s="98"/>
      <c r="Y417" s="96"/>
    </row>
    <row r="418" spans="19:25" ht="12.75">
      <c r="S418" s="98"/>
      <c r="Y418" s="96"/>
    </row>
    <row r="419" spans="19:25" ht="12.75">
      <c r="S419" s="98"/>
      <c r="Y419" s="96"/>
    </row>
    <row r="420" spans="19:25" ht="12.75">
      <c r="S420" s="98"/>
      <c r="Y420" s="96"/>
    </row>
    <row r="421" spans="19:25" ht="12.75">
      <c r="S421" s="98"/>
      <c r="Y421" s="96"/>
    </row>
    <row r="422" spans="19:25" ht="12.75">
      <c r="S422" s="98"/>
      <c r="Y422" s="96"/>
    </row>
    <row r="423" spans="19:25" ht="12.75">
      <c r="S423" s="98"/>
      <c r="Y423" s="96"/>
    </row>
    <row r="424" spans="19:25" ht="12.75">
      <c r="S424" s="98"/>
      <c r="Y424" s="96"/>
    </row>
    <row r="425" spans="19:25" ht="12.75">
      <c r="S425" s="98"/>
      <c r="Y425" s="96"/>
    </row>
    <row r="426" spans="19:25" ht="12.75">
      <c r="S426" s="98"/>
      <c r="Y426" s="96"/>
    </row>
    <row r="427" spans="19:25" ht="12.75">
      <c r="S427" s="98"/>
      <c r="Y427" s="96"/>
    </row>
    <row r="428" spans="19:25" ht="12.75">
      <c r="S428" s="98"/>
      <c r="Y428" s="96"/>
    </row>
    <row r="429" spans="19:25" ht="12.75">
      <c r="S429" s="98"/>
      <c r="Y429" s="96"/>
    </row>
    <row r="430" spans="19:25" ht="12.75">
      <c r="S430" s="98"/>
      <c r="Y430" s="96"/>
    </row>
    <row r="431" spans="19:25" ht="12.75">
      <c r="S431" s="98"/>
      <c r="Y431" s="96"/>
    </row>
    <row r="432" spans="19:25" ht="12.75">
      <c r="S432" s="98"/>
      <c r="Y432" s="96"/>
    </row>
    <row r="433" spans="19:25" ht="12.75">
      <c r="S433" s="98"/>
      <c r="Y433" s="96"/>
    </row>
    <row r="434" spans="19:25" ht="12.75">
      <c r="S434" s="98"/>
      <c r="Y434" s="96"/>
    </row>
    <row r="435" spans="19:25" ht="12.75">
      <c r="S435" s="98"/>
      <c r="Y435" s="96"/>
    </row>
    <row r="436" spans="19:25" ht="12.75">
      <c r="S436" s="98"/>
      <c r="Y436" s="96"/>
    </row>
    <row r="437" spans="19:25" ht="12.75">
      <c r="S437" s="98"/>
      <c r="Y437" s="96"/>
    </row>
    <row r="438" spans="19:25" ht="12.75">
      <c r="S438" s="98"/>
      <c r="Y438" s="96"/>
    </row>
    <row r="439" spans="19:25" ht="12.75">
      <c r="S439" s="98"/>
      <c r="Y439" s="96"/>
    </row>
    <row r="440" spans="19:25" ht="12.75">
      <c r="S440" s="98"/>
      <c r="Y440" s="96"/>
    </row>
    <row r="441" spans="19:25" ht="12.75">
      <c r="S441" s="98"/>
      <c r="Y441" s="96"/>
    </row>
    <row r="442" spans="19:25" ht="12.75">
      <c r="S442" s="98"/>
      <c r="Y442" s="96"/>
    </row>
    <row r="443" spans="19:25" ht="12.75">
      <c r="S443" s="98"/>
      <c r="Y443" s="96"/>
    </row>
    <row r="444" spans="19:25" ht="12.75">
      <c r="S444" s="98"/>
      <c r="Y444" s="96"/>
    </row>
    <row r="445" spans="19:25" ht="12.75">
      <c r="S445" s="98"/>
      <c r="Y445" s="96"/>
    </row>
    <row r="446" spans="19:25" ht="12.75">
      <c r="S446" s="98"/>
      <c r="Y446" s="96"/>
    </row>
    <row r="447" spans="19:25" ht="12.75">
      <c r="S447" s="98"/>
      <c r="Y447" s="96"/>
    </row>
    <row r="448" spans="19:25" ht="12.75">
      <c r="S448" s="98"/>
      <c r="Y448" s="96"/>
    </row>
    <row r="449" spans="19:25" ht="12.75">
      <c r="S449" s="98"/>
      <c r="Y449" s="96"/>
    </row>
    <row r="450" spans="19:25" ht="12.75">
      <c r="S450" s="98"/>
      <c r="Y450" s="96"/>
    </row>
    <row r="451" spans="19:25" ht="12.75">
      <c r="S451" s="98"/>
      <c r="Y451" s="96"/>
    </row>
    <row r="452" spans="19:25" ht="12.75">
      <c r="S452" s="98"/>
      <c r="Y452" s="96"/>
    </row>
    <row r="453" spans="19:25" ht="12.75">
      <c r="S453" s="98"/>
      <c r="Y453" s="96"/>
    </row>
    <row r="454" spans="19:25" ht="12.75">
      <c r="S454" s="98"/>
      <c r="Y454" s="96"/>
    </row>
    <row r="455" spans="19:25" ht="12.75">
      <c r="S455" s="98"/>
      <c r="Y455" s="96"/>
    </row>
    <row r="456" spans="19:25" ht="12.75">
      <c r="S456" s="98"/>
      <c r="Y456" s="96"/>
    </row>
    <row r="457" spans="19:25" ht="12.75">
      <c r="S457" s="98"/>
      <c r="Y457" s="96"/>
    </row>
    <row r="458" spans="19:25" ht="12.75">
      <c r="S458" s="98"/>
      <c r="Y458" s="96"/>
    </row>
    <row r="459" spans="19:25" ht="12.75">
      <c r="S459" s="98"/>
      <c r="Y459" s="96"/>
    </row>
    <row r="460" spans="19:25" ht="12.75">
      <c r="S460" s="98"/>
      <c r="Y460" s="96"/>
    </row>
    <row r="461" spans="19:25" ht="12.75">
      <c r="S461" s="98"/>
      <c r="Y461" s="96"/>
    </row>
    <row r="462" spans="19:25" ht="12.75">
      <c r="S462" s="98"/>
      <c r="Y462" s="96"/>
    </row>
    <row r="463" spans="19:25" ht="12.75">
      <c r="S463" s="98"/>
      <c r="Y463" s="96"/>
    </row>
    <row r="464" spans="19:25" ht="12.75">
      <c r="S464" s="98"/>
      <c r="Y464" s="96"/>
    </row>
    <row r="465" spans="19:25" ht="12.75">
      <c r="S465" s="98"/>
      <c r="Y465" s="96"/>
    </row>
    <row r="466" spans="19:25" ht="12.75">
      <c r="S466" s="98"/>
      <c r="Y466" s="96"/>
    </row>
    <row r="467" spans="19:25" ht="12.75">
      <c r="S467" s="98"/>
      <c r="Y467" s="96"/>
    </row>
    <row r="468" spans="19:25" ht="12.75">
      <c r="S468" s="98"/>
      <c r="Y468" s="96"/>
    </row>
    <row r="469" spans="19:25" ht="12.75">
      <c r="S469" s="98"/>
      <c r="Y469" s="96"/>
    </row>
    <row r="470" spans="19:25" ht="12.75">
      <c r="S470" s="98"/>
      <c r="Y470" s="96"/>
    </row>
    <row r="471" spans="19:25" ht="12.75">
      <c r="S471" s="98"/>
      <c r="Y471" s="96"/>
    </row>
    <row r="472" spans="19:25" ht="12.75">
      <c r="S472" s="98"/>
      <c r="Y472" s="96"/>
    </row>
    <row r="473" spans="19:25" ht="12.75">
      <c r="S473" s="98"/>
      <c r="Y473" s="96"/>
    </row>
    <row r="474" spans="19:25" ht="12.75">
      <c r="S474" s="98"/>
      <c r="Y474" s="96"/>
    </row>
    <row r="475" spans="19:25" ht="12.75">
      <c r="S475" s="98"/>
      <c r="Y475" s="96"/>
    </row>
    <row r="476" spans="19:25" ht="12.75">
      <c r="S476" s="98"/>
      <c r="Y476" s="96"/>
    </row>
    <row r="477" spans="19:25" ht="12.75">
      <c r="S477" s="98"/>
      <c r="Y477" s="96"/>
    </row>
    <row r="478" spans="19:25" ht="12.75">
      <c r="S478" s="98"/>
      <c r="Y478" s="96"/>
    </row>
    <row r="479" spans="19:25" ht="12.75">
      <c r="S479" s="98"/>
      <c r="Y479" s="96"/>
    </row>
    <row r="480" spans="19:25" ht="12.75">
      <c r="S480" s="98"/>
      <c r="Y480" s="96"/>
    </row>
    <row r="481" spans="19:25" ht="12.75">
      <c r="S481" s="98"/>
      <c r="Y481" s="96"/>
    </row>
    <row r="482" spans="19:25" ht="12.75">
      <c r="S482" s="98"/>
      <c r="Y482" s="96"/>
    </row>
    <row r="483" spans="19:25" ht="12.75">
      <c r="S483" s="98"/>
      <c r="Y483" s="96"/>
    </row>
    <row r="484" spans="19:25" ht="12.75">
      <c r="S484" s="98"/>
      <c r="Y484" s="96"/>
    </row>
    <row r="485" spans="19:25" ht="12.75">
      <c r="S485" s="98"/>
      <c r="Y485" s="96"/>
    </row>
    <row r="486" spans="19:25" ht="12.75">
      <c r="S486" s="98"/>
      <c r="Y486" s="96"/>
    </row>
    <row r="487" spans="19:25" ht="12.75">
      <c r="S487" s="98"/>
      <c r="Y487" s="96"/>
    </row>
    <row r="488" spans="19:25" ht="12.75">
      <c r="S488" s="98"/>
      <c r="Y488" s="96"/>
    </row>
    <row r="489" spans="19:25" ht="12.75">
      <c r="S489" s="98"/>
      <c r="Y489" s="96"/>
    </row>
    <row r="490" spans="19:25" ht="12.75">
      <c r="S490" s="98"/>
      <c r="Y490" s="96"/>
    </row>
    <row r="491" spans="19:25" ht="12.75">
      <c r="S491" s="98"/>
      <c r="Y491" s="96"/>
    </row>
    <row r="492" spans="19:25" ht="12.75">
      <c r="S492" s="98"/>
      <c r="Y492" s="96"/>
    </row>
    <row r="493" spans="19:25" ht="12.75">
      <c r="S493" s="98"/>
      <c r="Y493" s="96"/>
    </row>
    <row r="494" spans="19:25" ht="12.75">
      <c r="S494" s="98"/>
      <c r="Y494" s="96"/>
    </row>
    <row r="495" spans="19:25" ht="12.75">
      <c r="S495" s="98"/>
      <c r="Y495" s="96"/>
    </row>
    <row r="496" spans="19:25" ht="12.75">
      <c r="S496" s="98"/>
      <c r="Y496" s="96"/>
    </row>
    <row r="497" spans="19:25" ht="12.75">
      <c r="S497" s="98"/>
      <c r="Y497" s="96"/>
    </row>
    <row r="498" spans="19:25" ht="12.75">
      <c r="S498" s="98"/>
      <c r="Y498" s="96"/>
    </row>
    <row r="499" spans="19:25" ht="12.75">
      <c r="S499" s="98"/>
      <c r="Y499" s="96"/>
    </row>
    <row r="500" spans="19:25" ht="12.75">
      <c r="S500" s="98"/>
      <c r="Y500" s="96"/>
    </row>
    <row r="501" spans="19:25" ht="12.75">
      <c r="S501" s="98"/>
      <c r="Y501" s="96"/>
    </row>
    <row r="502" spans="19:25" ht="12.75">
      <c r="S502" s="98"/>
      <c r="Y502" s="96"/>
    </row>
    <row r="503" spans="19:25" ht="12.75">
      <c r="S503" s="98"/>
      <c r="Y503" s="96"/>
    </row>
    <row r="504" spans="19:25" ht="12.75">
      <c r="S504" s="98"/>
      <c r="Y504" s="96"/>
    </row>
    <row r="505" spans="19:25" ht="12.75">
      <c r="S505" s="98"/>
      <c r="Y505" s="96"/>
    </row>
    <row r="506" spans="19:25" ht="12.75">
      <c r="S506" s="98"/>
      <c r="Y506" s="96"/>
    </row>
    <row r="507" spans="19:25" ht="12.75">
      <c r="S507" s="98"/>
      <c r="Y507" s="96"/>
    </row>
    <row r="508" spans="19:25" ht="12.75">
      <c r="S508" s="98"/>
      <c r="Y508" s="96"/>
    </row>
    <row r="509" spans="19:25" ht="12.75">
      <c r="S509" s="98"/>
      <c r="Y509" s="96"/>
    </row>
    <row r="510" spans="19:25" ht="12.75">
      <c r="S510" s="98"/>
      <c r="Y510" s="96"/>
    </row>
    <row r="511" spans="19:25" ht="12.75">
      <c r="S511" s="98"/>
      <c r="Y511" s="96"/>
    </row>
    <row r="512" spans="19:25" ht="12.75">
      <c r="S512" s="98"/>
      <c r="Y512" s="96"/>
    </row>
    <row r="513" spans="19:25" ht="12.75">
      <c r="S513" s="98"/>
      <c r="Y513" s="96"/>
    </row>
    <row r="514" spans="19:25" ht="12.75">
      <c r="S514" s="98"/>
      <c r="Y514" s="96"/>
    </row>
    <row r="515" spans="19:25" ht="12.75">
      <c r="S515" s="98"/>
      <c r="Y515" s="96"/>
    </row>
    <row r="516" spans="19:25" ht="12.75">
      <c r="S516" s="98"/>
      <c r="Y516" s="96"/>
    </row>
    <row r="517" spans="19:25" ht="12.75">
      <c r="S517" s="98"/>
      <c r="Y517" s="96"/>
    </row>
    <row r="518" spans="19:25" ht="12.75">
      <c r="S518" s="98"/>
      <c r="Y518" s="96"/>
    </row>
    <row r="519" spans="19:25" ht="12.75">
      <c r="S519" s="98"/>
      <c r="Y519" s="96"/>
    </row>
    <row r="520" spans="19:25" ht="12.75">
      <c r="S520" s="98"/>
      <c r="Y520" s="96"/>
    </row>
    <row r="521" spans="19:25" ht="12.75">
      <c r="S521" s="98"/>
      <c r="Y521" s="96"/>
    </row>
    <row r="522" spans="19:25" ht="12.75">
      <c r="S522" s="98"/>
      <c r="Y522" s="96"/>
    </row>
    <row r="523" spans="19:25" ht="12.75">
      <c r="S523" s="98"/>
      <c r="Y523" s="96"/>
    </row>
    <row r="524" spans="19:25" ht="12.75">
      <c r="S524" s="98"/>
      <c r="Y524" s="96"/>
    </row>
    <row r="525" spans="19:25" ht="12.75">
      <c r="S525" s="98"/>
      <c r="Y525" s="96"/>
    </row>
    <row r="526" spans="19:25" ht="12.75">
      <c r="S526" s="98"/>
      <c r="Y526" s="96"/>
    </row>
    <row r="527" spans="19:25" ht="12.75">
      <c r="S527" s="98"/>
      <c r="Y527" s="96"/>
    </row>
    <row r="528" spans="19:25" ht="12.75">
      <c r="S528" s="98"/>
      <c r="Y528" s="96"/>
    </row>
    <row r="529" spans="19:25" ht="12.75">
      <c r="S529" s="98"/>
      <c r="Y529" s="96"/>
    </row>
    <row r="530" spans="19:25" ht="12.75">
      <c r="S530" s="98"/>
      <c r="Y530" s="96"/>
    </row>
    <row r="531" spans="19:25" ht="12.75">
      <c r="S531" s="98"/>
      <c r="Y531" s="96"/>
    </row>
    <row r="532" spans="19:25" ht="12.75">
      <c r="S532" s="98"/>
      <c r="Y532" s="96"/>
    </row>
    <row r="533" spans="19:25" ht="12.75">
      <c r="S533" s="98"/>
      <c r="Y533" s="96"/>
    </row>
    <row r="534" spans="19:25" ht="12.75">
      <c r="S534" s="98"/>
      <c r="Y534" s="96"/>
    </row>
    <row r="535" spans="19:25" ht="12.75">
      <c r="S535" s="98"/>
      <c r="Y535" s="96"/>
    </row>
    <row r="536" spans="19:25" ht="12.75">
      <c r="S536" s="98"/>
      <c r="Y536" s="96"/>
    </row>
    <row r="537" spans="19:25" ht="12.75">
      <c r="S537" s="98"/>
      <c r="Y537" s="96"/>
    </row>
    <row r="538" spans="19:25" ht="12.75">
      <c r="S538" s="98"/>
      <c r="Y538" s="96"/>
    </row>
    <row r="539" spans="19:25" ht="12.75">
      <c r="S539" s="98"/>
      <c r="Y539" s="96"/>
    </row>
    <row r="540" spans="19:25" ht="12.75">
      <c r="S540" s="98"/>
      <c r="Y540" s="96"/>
    </row>
    <row r="541" spans="19:25" ht="12.75">
      <c r="S541" s="98"/>
      <c r="Y541" s="96"/>
    </row>
    <row r="542" spans="19:25" ht="12.75">
      <c r="S542" s="98"/>
      <c r="Y542" s="96"/>
    </row>
    <row r="543" spans="19:25" ht="12.75">
      <c r="S543" s="98"/>
      <c r="Y543" s="96"/>
    </row>
    <row r="544" spans="19:25" ht="12.75">
      <c r="S544" s="98"/>
      <c r="Y544" s="96"/>
    </row>
    <row r="545" spans="19:25" ht="12.75">
      <c r="S545" s="98"/>
      <c r="Y545" s="96"/>
    </row>
    <row r="546" spans="19:25" ht="12.75">
      <c r="S546" s="98"/>
      <c r="Y546" s="96"/>
    </row>
    <row r="547" spans="19:25" ht="12.75">
      <c r="S547" s="98"/>
      <c r="Y547" s="96"/>
    </row>
    <row r="548" spans="19:25" ht="12.75">
      <c r="S548" s="98"/>
      <c r="Y548" s="96"/>
    </row>
    <row r="549" spans="19:25" ht="12.75">
      <c r="S549" s="98"/>
      <c r="Y549" s="96"/>
    </row>
    <row r="550" spans="19:25" ht="12.75">
      <c r="S550" s="98"/>
      <c r="Y550" s="96"/>
    </row>
    <row r="551" spans="19:25" ht="12.75">
      <c r="S551" s="98"/>
      <c r="Y551" s="96"/>
    </row>
    <row r="552" spans="19:25" ht="12.75">
      <c r="S552" s="98"/>
      <c r="Y552" s="96"/>
    </row>
    <row r="553" spans="19:25" ht="12.75">
      <c r="S553" s="98"/>
      <c r="Y553" s="96"/>
    </row>
    <row r="554" spans="19:25" ht="12.75">
      <c r="S554" s="98"/>
      <c r="Y554" s="96"/>
    </row>
    <row r="555" spans="19:25" ht="12.75">
      <c r="S555" s="98"/>
      <c r="Y555" s="96"/>
    </row>
    <row r="556" spans="19:25" ht="12.75">
      <c r="S556" s="98"/>
      <c r="Y556" s="96"/>
    </row>
    <row r="557" spans="19:25" ht="12.75">
      <c r="S557" s="98"/>
      <c r="Y557" s="96"/>
    </row>
    <row r="558" spans="19:25" ht="12.75">
      <c r="S558" s="98"/>
      <c r="Y558" s="96"/>
    </row>
    <row r="559" spans="19:25" ht="12.75">
      <c r="S559" s="98"/>
      <c r="Y559" s="96"/>
    </row>
    <row r="560" spans="19:25" ht="12.75">
      <c r="S560" s="98"/>
      <c r="Y560" s="96"/>
    </row>
    <row r="561" spans="19:25" ht="12.75">
      <c r="S561" s="98"/>
      <c r="Y561" s="96"/>
    </row>
    <row r="562" spans="19:25" ht="12.75">
      <c r="S562" s="98"/>
      <c r="Y562" s="96"/>
    </row>
    <row r="563" spans="19:25" ht="12.75">
      <c r="S563" s="98"/>
      <c r="Y563" s="96"/>
    </row>
    <row r="564" spans="19:25" ht="12.75">
      <c r="S564" s="98"/>
      <c r="Y564" s="96"/>
    </row>
    <row r="565" spans="19:25" ht="12.75">
      <c r="S565" s="98"/>
      <c r="Y565" s="96"/>
    </row>
    <row r="566" spans="19:25" ht="12.75">
      <c r="S566" s="98"/>
      <c r="Y566" s="96"/>
    </row>
    <row r="567" spans="19:25" ht="12.75">
      <c r="S567" s="98"/>
      <c r="Y567" s="96"/>
    </row>
    <row r="568" spans="19:25" ht="12.75">
      <c r="S568" s="98"/>
      <c r="Y568" s="96"/>
    </row>
    <row r="569" spans="19:25" ht="12.75">
      <c r="S569" s="98"/>
      <c r="Y569" s="96"/>
    </row>
    <row r="570" spans="19:25" ht="12.75">
      <c r="S570" s="98"/>
      <c r="Y570" s="96"/>
    </row>
    <row r="571" spans="19:25" ht="12.75">
      <c r="S571" s="98"/>
      <c r="Y571" s="96"/>
    </row>
    <row r="572" spans="19:25" ht="12.75">
      <c r="S572" s="98"/>
      <c r="Y572" s="96"/>
    </row>
    <row r="573" spans="19:25" ht="12.75">
      <c r="S573" s="98"/>
      <c r="Y573" s="96"/>
    </row>
    <row r="574" spans="19:25" ht="12.75">
      <c r="S574" s="98"/>
      <c r="Y574" s="96"/>
    </row>
    <row r="575" spans="19:25" ht="12.75">
      <c r="S575" s="98"/>
      <c r="Y575" s="96"/>
    </row>
    <row r="576" spans="19:25" ht="12.75">
      <c r="S576" s="98"/>
      <c r="Y576" s="96"/>
    </row>
    <row r="577" spans="19:25" ht="12.75">
      <c r="S577" s="98"/>
      <c r="Y577" s="96"/>
    </row>
    <row r="578" spans="19:25" ht="12.75">
      <c r="S578" s="98"/>
      <c r="Y578" s="96"/>
    </row>
    <row r="579" spans="19:25" ht="12.75">
      <c r="S579" s="98"/>
      <c r="Y579" s="96"/>
    </row>
    <row r="580" spans="19:25" ht="12.75">
      <c r="S580" s="98"/>
      <c r="Y580" s="96"/>
    </row>
    <row r="581" spans="19:25" ht="12.75">
      <c r="S581" s="98"/>
      <c r="Y581" s="96"/>
    </row>
    <row r="582" spans="19:25" ht="12.75">
      <c r="S582" s="98"/>
      <c r="Y582" s="96"/>
    </row>
    <row r="583" spans="19:25" ht="12.75">
      <c r="S583" s="98"/>
      <c r="Y583" s="96"/>
    </row>
    <row r="584" spans="19:25" ht="12.75">
      <c r="S584" s="98"/>
      <c r="Y584" s="96"/>
    </row>
    <row r="585" spans="19:25" ht="12.75">
      <c r="S585" s="98"/>
      <c r="Y585" s="96"/>
    </row>
    <row r="586" spans="19:25" ht="12.75">
      <c r="S586" s="98"/>
      <c r="Y586" s="96"/>
    </row>
    <row r="587" spans="19:25" ht="12.75">
      <c r="S587" s="98"/>
      <c r="Y587" s="96"/>
    </row>
    <row r="588" spans="19:25" ht="12.75">
      <c r="S588" s="98"/>
      <c r="Y588" s="96"/>
    </row>
    <row r="589" spans="19:25" ht="12.75">
      <c r="S589" s="98"/>
      <c r="Y589" s="96"/>
    </row>
    <row r="590" spans="19:25" ht="12.75">
      <c r="S590" s="98"/>
      <c r="Y590" s="96"/>
    </row>
    <row r="591" spans="19:25" ht="12.75">
      <c r="S591" s="98"/>
      <c r="Y591" s="96"/>
    </row>
    <row r="592" spans="19:25" ht="12.75">
      <c r="S592" s="98"/>
      <c r="Y592" s="96"/>
    </row>
    <row r="593" spans="19:25" ht="12.75">
      <c r="S593" s="98"/>
      <c r="Y593" s="96"/>
    </row>
    <row r="594" spans="19:25" ht="12.75">
      <c r="S594" s="98"/>
      <c r="Y594" s="96"/>
    </row>
    <row r="595" spans="19:25" ht="12.75">
      <c r="S595" s="98"/>
      <c r="Y595" s="96"/>
    </row>
    <row r="596" spans="19:25" ht="12.75">
      <c r="S596" s="98"/>
      <c r="Y596" s="96"/>
    </row>
    <row r="597" spans="19:25" ht="12.75">
      <c r="S597" s="98"/>
      <c r="Y597" s="96"/>
    </row>
    <row r="598" spans="19:25" ht="12.75">
      <c r="S598" s="98"/>
      <c r="Y598" s="96"/>
    </row>
    <row r="599" spans="19:25" ht="12.75">
      <c r="S599" s="98"/>
      <c r="Y599" s="96"/>
    </row>
    <row r="600" spans="19:25" ht="12.75">
      <c r="S600" s="98"/>
      <c r="Y600" s="96"/>
    </row>
    <row r="601" spans="19:25" ht="12.75">
      <c r="S601" s="98"/>
      <c r="Y601" s="96"/>
    </row>
    <row r="602" spans="19:25" ht="12.75">
      <c r="S602" s="98"/>
      <c r="Y602" s="96"/>
    </row>
    <row r="603" spans="19:25" ht="12.75">
      <c r="S603" s="98"/>
      <c r="Y603" s="96"/>
    </row>
    <row r="604" spans="19:25" ht="12.75">
      <c r="S604" s="98"/>
      <c r="Y604" s="96"/>
    </row>
    <row r="605" spans="19:25" ht="12.75">
      <c r="S605" s="98"/>
      <c r="Y605" s="96"/>
    </row>
    <row r="606" spans="19:25" ht="12.75">
      <c r="S606" s="98"/>
      <c r="Y606" s="96"/>
    </row>
    <row r="607" spans="19:25" ht="12.75">
      <c r="S607" s="98"/>
      <c r="Y607" s="96"/>
    </row>
    <row r="608" spans="19:25" ht="12.75">
      <c r="S608" s="98"/>
      <c r="Y608" s="96"/>
    </row>
    <row r="609" spans="19:25" ht="12.75">
      <c r="S609" s="98"/>
      <c r="Y609" s="96"/>
    </row>
    <row r="610" spans="19:25" ht="12.75">
      <c r="S610" s="98"/>
      <c r="Y610" s="96"/>
    </row>
    <row r="611" spans="19:25" ht="12.75">
      <c r="S611" s="98"/>
      <c r="Y611" s="96"/>
    </row>
    <row r="612" spans="19:25" ht="12.75">
      <c r="S612" s="98"/>
      <c r="Y612" s="96"/>
    </row>
    <row r="613" spans="19:25" ht="12.75">
      <c r="S613" s="98"/>
      <c r="Y613" s="96"/>
    </row>
    <row r="614" spans="19:25" ht="12.75">
      <c r="S614" s="98"/>
      <c r="Y614" s="96"/>
    </row>
    <row r="615" spans="19:25" ht="12.75">
      <c r="S615" s="98"/>
      <c r="Y615" s="96"/>
    </row>
    <row r="616" spans="19:25" ht="12.75">
      <c r="S616" s="98"/>
      <c r="Y616" s="96"/>
    </row>
    <row r="617" spans="19:25" ht="12.75">
      <c r="S617" s="98"/>
      <c r="Y617" s="96"/>
    </row>
    <row r="618" spans="19:25" ht="12.75">
      <c r="S618" s="98"/>
      <c r="Y618" s="96"/>
    </row>
    <row r="619" spans="19:25" ht="12.75">
      <c r="S619" s="98"/>
      <c r="Y619" s="96"/>
    </row>
    <row r="620" spans="19:25" ht="12.75">
      <c r="S620" s="98"/>
      <c r="Y620" s="96"/>
    </row>
    <row r="621" spans="19:25" ht="12.75">
      <c r="S621" s="98"/>
      <c r="Y621" s="96"/>
    </row>
    <row r="622" spans="19:25" ht="12.75">
      <c r="S622" s="98"/>
      <c r="Y622" s="96"/>
    </row>
    <row r="623" spans="19:25" ht="12.75">
      <c r="S623" s="98"/>
      <c r="Y623" s="96"/>
    </row>
    <row r="624" spans="19:25" ht="12.75">
      <c r="S624" s="98"/>
      <c r="Y624" s="96"/>
    </row>
    <row r="625" spans="19:25" ht="12.75">
      <c r="S625" s="98"/>
      <c r="Y625" s="96"/>
    </row>
    <row r="626" spans="19:25" ht="12.75">
      <c r="S626" s="98"/>
      <c r="Y626" s="96"/>
    </row>
    <row r="627" spans="19:25" ht="12.75">
      <c r="S627" s="98"/>
      <c r="Y627" s="96"/>
    </row>
    <row r="628" spans="19:25" ht="12.75">
      <c r="S628" s="98"/>
      <c r="Y628" s="96"/>
    </row>
    <row r="629" spans="19:25" ht="12.75">
      <c r="S629" s="98"/>
      <c r="Y629" s="96"/>
    </row>
    <row r="630" spans="19:25" ht="12.75">
      <c r="S630" s="98"/>
      <c r="Y630" s="96"/>
    </row>
    <row r="631" spans="19:25" ht="12.75">
      <c r="S631" s="98"/>
      <c r="Y631" s="96"/>
    </row>
    <row r="632" spans="19:25" ht="12.75">
      <c r="S632" s="98"/>
      <c r="Y632" s="96"/>
    </row>
    <row r="633" spans="19:25" ht="12.75">
      <c r="S633" s="98"/>
      <c r="Y633" s="96"/>
    </row>
    <row r="634" spans="19:25" ht="12.75">
      <c r="S634" s="98"/>
      <c r="Y634" s="96"/>
    </row>
    <row r="635" spans="19:25" ht="12.75">
      <c r="S635" s="98"/>
      <c r="Y635" s="96"/>
    </row>
    <row r="636" spans="19:25" ht="12.75">
      <c r="S636" s="98"/>
      <c r="Y636" s="96"/>
    </row>
    <row r="637" spans="19:25" ht="12.75">
      <c r="S637" s="98"/>
      <c r="Y637" s="96"/>
    </row>
    <row r="638" spans="19:25" ht="12.75">
      <c r="S638" s="98"/>
      <c r="Y638" s="96"/>
    </row>
    <row r="639" spans="19:25" ht="12.75">
      <c r="S639" s="98"/>
      <c r="Y639" s="96"/>
    </row>
    <row r="640" spans="19:25" ht="12.75">
      <c r="S640" s="98"/>
      <c r="Y640" s="96"/>
    </row>
    <row r="641" spans="19:25" ht="12.75">
      <c r="S641" s="98"/>
      <c r="Y641" s="96"/>
    </row>
    <row r="642" spans="19:25" ht="12.75">
      <c r="S642" s="98"/>
      <c r="Y642" s="96"/>
    </row>
    <row r="643" spans="19:25" ht="12.75">
      <c r="S643" s="98"/>
      <c r="Y643" s="96"/>
    </row>
    <row r="644" spans="19:25" ht="12.75">
      <c r="S644" s="98"/>
      <c r="Y644" s="96"/>
    </row>
    <row r="645" spans="19:25" ht="12.75">
      <c r="S645" s="98"/>
      <c r="Y645" s="96"/>
    </row>
    <row r="646" spans="19:25" ht="12.75">
      <c r="S646" s="98"/>
      <c r="Y646" s="96"/>
    </row>
    <row r="647" spans="19:25" ht="12.75">
      <c r="S647" s="98"/>
      <c r="Y647" s="96"/>
    </row>
    <row r="648" spans="19:25" ht="12.75">
      <c r="S648" s="98"/>
      <c r="Y648" s="96"/>
    </row>
    <row r="649" spans="19:25" ht="12.75">
      <c r="S649" s="98"/>
      <c r="Y649" s="96"/>
    </row>
    <row r="650" spans="19:25" ht="12.75">
      <c r="S650" s="98"/>
      <c r="Y650" s="96"/>
    </row>
    <row r="651" spans="19:25" ht="12.75">
      <c r="S651" s="98"/>
      <c r="Y651" s="96"/>
    </row>
    <row r="652" spans="19:25" ht="12.75">
      <c r="S652" s="98"/>
      <c r="Y652" s="96"/>
    </row>
    <row r="653" spans="19:25" ht="12.75">
      <c r="S653" s="98"/>
      <c r="Y653" s="96"/>
    </row>
    <row r="654" spans="19:25" ht="12.75">
      <c r="S654" s="98"/>
      <c r="Y654" s="96"/>
    </row>
    <row r="655" spans="19:25" ht="12.75">
      <c r="S655" s="98"/>
      <c r="Y655" s="96"/>
    </row>
    <row r="656" spans="19:25" ht="12.75">
      <c r="S656" s="98"/>
      <c r="Y656" s="96"/>
    </row>
    <row r="657" spans="19:25" ht="12.75">
      <c r="S657" s="98"/>
      <c r="Y657" s="96"/>
    </row>
    <row r="658" spans="19:25" ht="12.75">
      <c r="S658" s="98"/>
      <c r="Y658" s="96"/>
    </row>
    <row r="659" spans="19:25" ht="12.75">
      <c r="S659" s="98"/>
      <c r="Y659" s="96"/>
    </row>
    <row r="660" spans="19:25" ht="12.75">
      <c r="S660" s="98"/>
      <c r="Y660" s="96"/>
    </row>
    <row r="661" spans="19:25" ht="12.75">
      <c r="S661" s="98"/>
      <c r="Y661" s="96"/>
    </row>
    <row r="662" spans="19:25" ht="12.75">
      <c r="S662" s="98"/>
      <c r="Y662" s="96"/>
    </row>
    <row r="663" spans="19:25" ht="12.75">
      <c r="S663" s="98"/>
      <c r="Y663" s="96"/>
    </row>
    <row r="664" spans="19:25" ht="12.75">
      <c r="S664" s="98"/>
      <c r="Y664" s="96"/>
    </row>
    <row r="665" spans="19:25" ht="12.75">
      <c r="S665" s="98"/>
      <c r="Y665" s="96"/>
    </row>
    <row r="666" spans="19:25" ht="12.75">
      <c r="S666" s="98"/>
      <c r="Y666" s="96"/>
    </row>
    <row r="667" spans="19:25" ht="12.75">
      <c r="S667" s="98"/>
      <c r="Y667" s="96"/>
    </row>
    <row r="668" spans="19:25" ht="12.75">
      <c r="S668" s="98"/>
      <c r="Y668" s="96"/>
    </row>
    <row r="669" spans="19:25" ht="12.75">
      <c r="S669" s="98"/>
      <c r="Y669" s="96"/>
    </row>
    <row r="670" spans="19:25" ht="12.75">
      <c r="S670" s="98"/>
      <c r="Y670" s="96"/>
    </row>
    <row r="671" spans="19:25" ht="12.75">
      <c r="S671" s="98"/>
      <c r="Y671" s="96"/>
    </row>
    <row r="672" spans="19:25" ht="12.75">
      <c r="S672" s="98"/>
      <c r="Y672" s="96"/>
    </row>
    <row r="673" spans="19:25" ht="12.75">
      <c r="S673" s="98"/>
      <c r="Y673" s="96"/>
    </row>
    <row r="674" spans="19:25" ht="12.75">
      <c r="S674" s="98"/>
      <c r="Y674" s="96"/>
    </row>
    <row r="675" spans="19:25" ht="12.75">
      <c r="S675" s="98"/>
      <c r="Y675" s="96"/>
    </row>
    <row r="676" spans="19:25" ht="12.75">
      <c r="S676" s="98"/>
      <c r="Y676" s="96"/>
    </row>
    <row r="677" spans="19:25" ht="12.75">
      <c r="S677" s="98"/>
      <c r="Y677" s="96"/>
    </row>
    <row r="678" spans="19:25" ht="12.75">
      <c r="S678" s="98"/>
      <c r="Y678" s="96"/>
    </row>
    <row r="679" spans="19:25" ht="12.75">
      <c r="S679" s="98"/>
      <c r="Y679" s="96"/>
    </row>
    <row r="680" spans="19:25" ht="12.75">
      <c r="S680" s="98"/>
      <c r="Y680" s="96"/>
    </row>
    <row r="681" spans="19:25" ht="12.75">
      <c r="S681" s="98"/>
      <c r="Y681" s="96"/>
    </row>
    <row r="682" spans="19:25" ht="12.75">
      <c r="S682" s="98"/>
      <c r="Y682" s="96"/>
    </row>
    <row r="683" spans="19:25" ht="12.75">
      <c r="S683" s="98"/>
      <c r="Y683" s="96"/>
    </row>
    <row r="684" spans="19:25" ht="12.75">
      <c r="S684" s="98"/>
      <c r="Y684" s="96"/>
    </row>
    <row r="685" spans="19:25" ht="12.75">
      <c r="S685" s="98"/>
      <c r="Y685" s="96"/>
    </row>
    <row r="686" spans="19:25" ht="12.75">
      <c r="S686" s="98"/>
      <c r="Y686" s="96"/>
    </row>
    <row r="687" spans="19:25" ht="12.75">
      <c r="S687" s="98"/>
      <c r="Y687" s="96"/>
    </row>
    <row r="688" spans="19:25" ht="12.75">
      <c r="S688" s="98"/>
      <c r="Y688" s="96"/>
    </row>
    <row r="689" spans="19:25" ht="12.75">
      <c r="S689" s="98"/>
      <c r="Y689" s="96"/>
    </row>
    <row r="690" spans="19:25" ht="12.75">
      <c r="S690" s="98"/>
      <c r="Y690" s="96"/>
    </row>
    <row r="691" spans="19:25" ht="12.75">
      <c r="S691" s="98"/>
      <c r="Y691" s="96"/>
    </row>
    <row r="692" spans="19:25" ht="12.75">
      <c r="S692" s="98"/>
      <c r="Y692" s="96"/>
    </row>
    <row r="693" spans="19:25" ht="12.75">
      <c r="S693" s="98"/>
      <c r="Y693" s="96"/>
    </row>
    <row r="694" spans="19:25" ht="12.75">
      <c r="S694" s="98"/>
      <c r="Y694" s="96"/>
    </row>
    <row r="695" spans="19:25" ht="12.75">
      <c r="S695" s="98"/>
      <c r="Y695" s="96"/>
    </row>
    <row r="696" spans="19:25" ht="12.75">
      <c r="S696" s="98"/>
      <c r="Y696" s="96"/>
    </row>
    <row r="697" spans="19:25" ht="12.75">
      <c r="S697" s="98"/>
      <c r="Y697" s="96"/>
    </row>
    <row r="698" spans="19:25" ht="12.75">
      <c r="S698" s="98"/>
      <c r="Y698" s="96"/>
    </row>
    <row r="699" spans="19:25" ht="12.75">
      <c r="S699" s="98"/>
      <c r="Y699" s="96"/>
    </row>
    <row r="700" spans="19:25" ht="12.75">
      <c r="S700" s="98"/>
      <c r="Y700" s="96"/>
    </row>
    <row r="701" spans="19:25" ht="12.75">
      <c r="S701" s="98"/>
      <c r="Y701" s="96"/>
    </row>
    <row r="702" spans="19:25" ht="12.75">
      <c r="S702" s="98"/>
      <c r="Y702" s="96"/>
    </row>
    <row r="703" spans="19:25" ht="12.75">
      <c r="S703" s="98"/>
      <c r="Y703" s="96"/>
    </row>
    <row r="704" spans="19:25" ht="12.75">
      <c r="S704" s="98"/>
      <c r="Y704" s="96"/>
    </row>
    <row r="705" spans="19:25" ht="12.75">
      <c r="S705" s="98"/>
      <c r="Y705" s="96"/>
    </row>
    <row r="706" spans="19:25" ht="12.75">
      <c r="S706" s="98"/>
      <c r="Y706" s="96"/>
    </row>
    <row r="707" spans="19:25" ht="12.75">
      <c r="S707" s="98"/>
      <c r="Y707" s="96"/>
    </row>
    <row r="708" spans="19:25" ht="12.75">
      <c r="S708" s="98"/>
      <c r="Y708" s="96"/>
    </row>
    <row r="709" spans="19:25" ht="12.75">
      <c r="S709" s="98"/>
      <c r="Y709" s="96"/>
    </row>
    <row r="710" spans="19:25" ht="12.75">
      <c r="S710" s="98"/>
      <c r="Y710" s="96"/>
    </row>
    <row r="711" spans="19:25" ht="12.75">
      <c r="S711" s="98"/>
      <c r="Y711" s="96"/>
    </row>
    <row r="712" spans="19:25" ht="12.75">
      <c r="S712" s="98"/>
      <c r="Y712" s="96"/>
    </row>
    <row r="713" spans="19:25" ht="12.75">
      <c r="S713" s="98"/>
      <c r="Y713" s="96"/>
    </row>
    <row r="714" spans="19:25" ht="12.75">
      <c r="S714" s="98"/>
      <c r="Y714" s="96"/>
    </row>
    <row r="715" spans="19:25" ht="12.75">
      <c r="S715" s="98"/>
      <c r="Y715" s="96"/>
    </row>
    <row r="716" spans="19:25" ht="12.75">
      <c r="S716" s="98"/>
      <c r="Y716" s="96"/>
    </row>
    <row r="717" spans="19:25" ht="12.75">
      <c r="S717" s="98"/>
      <c r="Y717" s="96"/>
    </row>
    <row r="718" spans="19:25" ht="12.75">
      <c r="S718" s="98"/>
      <c r="Y718" s="96"/>
    </row>
    <row r="719" spans="19:25" ht="12.75">
      <c r="S719" s="98"/>
      <c r="Y719" s="96"/>
    </row>
    <row r="720" spans="19:25" ht="12.75">
      <c r="S720" s="98"/>
      <c r="Y720" s="96"/>
    </row>
    <row r="721" spans="19:25" ht="12.75">
      <c r="S721" s="98"/>
      <c r="Y721" s="96"/>
    </row>
    <row r="722" spans="19:25" ht="12.75">
      <c r="S722" s="98"/>
      <c r="Y722" s="96"/>
    </row>
    <row r="723" spans="19:25" ht="12.75">
      <c r="S723" s="98"/>
      <c r="Y723" s="96"/>
    </row>
    <row r="724" spans="19:25" ht="12.75">
      <c r="S724" s="98"/>
      <c r="Y724" s="96"/>
    </row>
    <row r="725" spans="19:25" ht="12.75">
      <c r="S725" s="98"/>
      <c r="Y725" s="96"/>
    </row>
    <row r="726" spans="19:25" ht="12.75">
      <c r="S726" s="98"/>
      <c r="Y726" s="96"/>
    </row>
    <row r="727" spans="19:25" ht="12.75">
      <c r="S727" s="98"/>
      <c r="Y727" s="96"/>
    </row>
    <row r="728" spans="19:25" ht="12.75">
      <c r="S728" s="98"/>
      <c r="Y728" s="96"/>
    </row>
    <row r="729" spans="19:25" ht="12.75">
      <c r="S729" s="98"/>
      <c r="Y729" s="96"/>
    </row>
    <row r="730" spans="19:25" ht="12.75">
      <c r="S730" s="98"/>
      <c r="Y730" s="96"/>
    </row>
    <row r="731" spans="19:25" ht="12.75">
      <c r="S731" s="98"/>
      <c r="Y731" s="96"/>
    </row>
    <row r="732" spans="19:25" ht="12.75">
      <c r="S732" s="98"/>
      <c r="Y732" s="96"/>
    </row>
    <row r="733" spans="19:25" ht="12.75">
      <c r="S733" s="98"/>
      <c r="Y733" s="96"/>
    </row>
    <row r="734" spans="19:25" ht="12.75">
      <c r="S734" s="98"/>
      <c r="Y734" s="96"/>
    </row>
    <row r="735" spans="19:25" ht="12.75">
      <c r="S735" s="98"/>
      <c r="Y735" s="96"/>
    </row>
    <row r="736" spans="19:25" ht="12.75">
      <c r="S736" s="98"/>
      <c r="Y736" s="96"/>
    </row>
    <row r="737" spans="19:25" ht="12.75">
      <c r="S737" s="98"/>
      <c r="Y737" s="96"/>
    </row>
    <row r="738" spans="19:25" ht="12.75">
      <c r="S738" s="98"/>
      <c r="Y738" s="96"/>
    </row>
    <row r="739" spans="19:25" ht="12.75">
      <c r="S739" s="98"/>
      <c r="Y739" s="96"/>
    </row>
    <row r="740" spans="19:25" ht="12.75">
      <c r="S740" s="98"/>
      <c r="Y740" s="96"/>
    </row>
    <row r="741" spans="19:25" ht="12.75">
      <c r="S741" s="98"/>
      <c r="Y741" s="96"/>
    </row>
    <row r="742" spans="19:25" ht="12.75">
      <c r="S742" s="98"/>
      <c r="Y742" s="96"/>
    </row>
    <row r="743" spans="19:25" ht="12.75">
      <c r="S743" s="98"/>
      <c r="Y743" s="96"/>
    </row>
    <row r="744" spans="19:25" ht="12.75">
      <c r="S744" s="98"/>
      <c r="Y744" s="96"/>
    </row>
    <row r="745" spans="19:25" ht="12.75">
      <c r="S745" s="98"/>
      <c r="Y745" s="96"/>
    </row>
    <row r="746" spans="19:25" ht="12.75">
      <c r="S746" s="98"/>
      <c r="Y746" s="96"/>
    </row>
    <row r="747" spans="19:25" ht="12.75">
      <c r="S747" s="98"/>
      <c r="Y747" s="96"/>
    </row>
    <row r="748" spans="19:25" ht="12.75">
      <c r="S748" s="98"/>
      <c r="Y748" s="96"/>
    </row>
    <row r="749" spans="19:25" ht="12.75">
      <c r="S749" s="98"/>
      <c r="Y749" s="96"/>
    </row>
    <row r="750" spans="19:25" ht="12.75">
      <c r="S750" s="98"/>
      <c r="Y750" s="96"/>
    </row>
    <row r="751" spans="19:25" ht="12.75">
      <c r="S751" s="98"/>
      <c r="Y751" s="96"/>
    </row>
    <row r="752" spans="19:25" ht="12.75">
      <c r="S752" s="98"/>
      <c r="Y752" s="96"/>
    </row>
    <row r="753" spans="19:25" ht="12.75">
      <c r="S753" s="98"/>
      <c r="Y753" s="96"/>
    </row>
    <row r="754" spans="19:25" ht="12.75">
      <c r="S754" s="98"/>
      <c r="Y754" s="96"/>
    </row>
    <row r="755" spans="19:25" ht="12.75">
      <c r="S755" s="98"/>
      <c r="Y755" s="96"/>
    </row>
    <row r="756" spans="19:25" ht="12.75">
      <c r="S756" s="98"/>
      <c r="Y756" s="96"/>
    </row>
    <row r="757" spans="19:25" ht="12.75">
      <c r="S757" s="98"/>
      <c r="Y757" s="96"/>
    </row>
    <row r="758" spans="19:25" ht="12.75">
      <c r="S758" s="98"/>
      <c r="Y758" s="96"/>
    </row>
    <row r="759" spans="19:25" ht="12.75">
      <c r="S759" s="98"/>
      <c r="Y759" s="96"/>
    </row>
    <row r="760" spans="19:25" ht="12.75">
      <c r="S760" s="98"/>
      <c r="Y760" s="96"/>
    </row>
    <row r="761" spans="19:25" ht="12.75">
      <c r="S761" s="98"/>
      <c r="Y761" s="96"/>
    </row>
    <row r="762" spans="19:25" ht="12.75">
      <c r="S762" s="98"/>
      <c r="Y762" s="96"/>
    </row>
    <row r="763" spans="19:25" ht="12.75">
      <c r="S763" s="98"/>
      <c r="Y763" s="96"/>
    </row>
    <row r="764" spans="19:25" ht="12.75">
      <c r="S764" s="98"/>
      <c r="Y764" s="96"/>
    </row>
    <row r="765" spans="19:25" ht="12.75">
      <c r="S765" s="98"/>
      <c r="Y765" s="96"/>
    </row>
    <row r="766" spans="19:25" ht="12.75">
      <c r="S766" s="98"/>
      <c r="Y766" s="96"/>
    </row>
    <row r="767" spans="19:25" ht="12.75">
      <c r="S767" s="98"/>
      <c r="Y767" s="96"/>
    </row>
    <row r="768" spans="19:25" ht="12.75">
      <c r="S768" s="98"/>
      <c r="Y768" s="96"/>
    </row>
    <row r="769" spans="19:25" ht="12.75">
      <c r="S769" s="98"/>
      <c r="Y769" s="96"/>
    </row>
    <row r="770" spans="19:25" ht="12.75">
      <c r="S770" s="98"/>
      <c r="Y770" s="96"/>
    </row>
    <row r="771" spans="19:25" ht="12.75">
      <c r="S771" s="98"/>
      <c r="Y771" s="96"/>
    </row>
    <row r="772" spans="19:25" ht="12.75">
      <c r="S772" s="98"/>
      <c r="Y772" s="96"/>
    </row>
    <row r="773" spans="19:25" ht="12.75">
      <c r="S773" s="98"/>
      <c r="Y773" s="96"/>
    </row>
    <row r="774" spans="19:25" ht="12.75">
      <c r="S774" s="98"/>
      <c r="Y774" s="96"/>
    </row>
    <row r="775" spans="19:25" ht="12.75">
      <c r="S775" s="98"/>
      <c r="Y775" s="96"/>
    </row>
    <row r="776" spans="19:25" ht="12.75">
      <c r="S776" s="98"/>
      <c r="Y776" s="96"/>
    </row>
    <row r="777" spans="19:25" ht="12.75">
      <c r="S777" s="98"/>
      <c r="Y777" s="96"/>
    </row>
    <row r="778" spans="19:25" ht="12.75">
      <c r="S778" s="98"/>
      <c r="Y778" s="96"/>
    </row>
    <row r="779" spans="19:25" ht="12.75">
      <c r="S779" s="98"/>
      <c r="Y779" s="96"/>
    </row>
    <row r="780" spans="19:25" ht="12.75">
      <c r="S780" s="98"/>
      <c r="Y780" s="96"/>
    </row>
    <row r="781" spans="19:25" ht="12.75">
      <c r="S781" s="98"/>
      <c r="Y781" s="96"/>
    </row>
    <row r="782" spans="19:25" ht="12.75">
      <c r="S782" s="98"/>
      <c r="Y782" s="96"/>
    </row>
    <row r="783" spans="19:25" ht="12.75">
      <c r="S783" s="98"/>
      <c r="Y783" s="96"/>
    </row>
    <row r="784" spans="19:25" ht="12.75">
      <c r="S784" s="98"/>
      <c r="Y784" s="96"/>
    </row>
    <row r="785" spans="19:25" ht="12.75">
      <c r="S785" s="98"/>
      <c r="Y785" s="96"/>
    </row>
    <row r="786" spans="19:25" ht="12.75">
      <c r="S786" s="98"/>
      <c r="Y786" s="96"/>
    </row>
    <row r="787" spans="19:25" ht="12.75">
      <c r="S787" s="98"/>
      <c r="Y787" s="96"/>
    </row>
    <row r="788" spans="19:25" ht="12.75">
      <c r="S788" s="98"/>
      <c r="Y788" s="96"/>
    </row>
    <row r="789" spans="19:25" ht="12.75">
      <c r="S789" s="98"/>
      <c r="Y789" s="96"/>
    </row>
    <row r="790" spans="19:25" ht="12.75">
      <c r="S790" s="98"/>
      <c r="Y790" s="96"/>
    </row>
    <row r="791" spans="19:25" ht="12.75">
      <c r="S791" s="98"/>
      <c r="Y791" s="96"/>
    </row>
    <row r="792" spans="19:25" ht="12.75">
      <c r="S792" s="98"/>
      <c r="Y792" s="96"/>
    </row>
    <row r="793" spans="19:25" ht="12.75">
      <c r="S793" s="98"/>
      <c r="Y793" s="96"/>
    </row>
    <row r="794" spans="19:25" ht="12.75">
      <c r="S794" s="98"/>
      <c r="Y794" s="96"/>
    </row>
    <row r="795" spans="19:25" ht="12.75">
      <c r="S795" s="98"/>
      <c r="Y795" s="96"/>
    </row>
    <row r="796" spans="19:25" ht="12.75">
      <c r="S796" s="98"/>
      <c r="Y796" s="96"/>
    </row>
    <row r="797" spans="19:25" ht="12.75">
      <c r="S797" s="98"/>
      <c r="Y797" s="96"/>
    </row>
    <row r="798" spans="19:25" ht="12.75">
      <c r="S798" s="98"/>
      <c r="Y798" s="96"/>
    </row>
    <row r="799" spans="19:25" ht="12.75">
      <c r="S799" s="98"/>
      <c r="Y799" s="96"/>
    </row>
    <row r="800" spans="19:25" ht="12.75">
      <c r="S800" s="98"/>
      <c r="Y800" s="96"/>
    </row>
    <row r="801" spans="19:25" ht="12.75">
      <c r="S801" s="98"/>
      <c r="Y801" s="96"/>
    </row>
    <row r="802" spans="19:25" ht="12.75">
      <c r="S802" s="98"/>
      <c r="Y802" s="96"/>
    </row>
    <row r="803" spans="19:25" ht="12.75">
      <c r="S803" s="98"/>
      <c r="Y803" s="96"/>
    </row>
    <row r="804" spans="19:25" ht="12.75">
      <c r="S804" s="98"/>
      <c r="Y804" s="96"/>
    </row>
    <row r="805" spans="19:25" ht="12.75">
      <c r="S805" s="98"/>
      <c r="Y805" s="96"/>
    </row>
    <row r="806" spans="19:25" ht="12.75">
      <c r="S806" s="98"/>
      <c r="Y806" s="96"/>
    </row>
    <row r="807" spans="19:25" ht="12.75">
      <c r="S807" s="98"/>
      <c r="Y807" s="96"/>
    </row>
    <row r="808" spans="19:25" ht="12.75">
      <c r="S808" s="98"/>
      <c r="Y808" s="96"/>
    </row>
    <row r="809" spans="19:25" ht="12.75">
      <c r="S809" s="98"/>
      <c r="Y809" s="96"/>
    </row>
    <row r="810" spans="19:25" ht="12.75">
      <c r="S810" s="98"/>
      <c r="Y810" s="96"/>
    </row>
    <row r="811" spans="19:25" ht="12.75">
      <c r="S811" s="98"/>
      <c r="Y811" s="96"/>
    </row>
    <row r="812" spans="19:25" ht="12.75">
      <c r="S812" s="98"/>
      <c r="Y812" s="96"/>
    </row>
    <row r="813" spans="19:25" ht="12.75">
      <c r="S813" s="98"/>
      <c r="Y813" s="96"/>
    </row>
    <row r="814" spans="19:25" ht="12.75">
      <c r="S814" s="98"/>
      <c r="Y814" s="96"/>
    </row>
    <row r="815" spans="19:25" ht="12.75">
      <c r="S815" s="98"/>
      <c r="Y815" s="96"/>
    </row>
    <row r="816" spans="19:25" ht="12.75">
      <c r="S816" s="98"/>
      <c r="Y816" s="96"/>
    </row>
    <row r="817" spans="19:25" ht="12.75">
      <c r="S817" s="98"/>
      <c r="Y817" s="96"/>
    </row>
    <row r="818" spans="19:25" ht="12.75">
      <c r="S818" s="98"/>
      <c r="Y818" s="96"/>
    </row>
    <row r="819" spans="19:25" ht="12.75">
      <c r="S819" s="98"/>
      <c r="Y819" s="96"/>
    </row>
    <row r="820" spans="19:25" ht="12.75">
      <c r="S820" s="98"/>
      <c r="Y820" s="96"/>
    </row>
    <row r="821" spans="19:25" ht="12.75">
      <c r="S821" s="98"/>
      <c r="Y821" s="96"/>
    </row>
    <row r="822" spans="19:25" ht="12.75">
      <c r="S822" s="98"/>
      <c r="Y822" s="96"/>
    </row>
    <row r="823" spans="19:25" ht="12.75">
      <c r="S823" s="98"/>
      <c r="Y823" s="96"/>
    </row>
    <row r="824" spans="19:25" ht="12.75">
      <c r="S824" s="98"/>
      <c r="Y824" s="96"/>
    </row>
    <row r="825" spans="19:25" ht="12.75">
      <c r="S825" s="98"/>
      <c r="Y825" s="96"/>
    </row>
    <row r="826" spans="19:25" ht="12.75">
      <c r="S826" s="98"/>
      <c r="Y826" s="96"/>
    </row>
    <row r="827" spans="19:25" ht="12.75">
      <c r="S827" s="98"/>
      <c r="Y827" s="96"/>
    </row>
    <row r="828" spans="19:25" ht="12.75">
      <c r="S828" s="98"/>
      <c r="Y828" s="96"/>
    </row>
    <row r="829" spans="19:25" ht="12.75">
      <c r="S829" s="98"/>
      <c r="Y829" s="96"/>
    </row>
    <row r="830" spans="19:25" ht="12.75">
      <c r="S830" s="98"/>
      <c r="Y830" s="96"/>
    </row>
    <row r="831" spans="19:25" ht="12.75">
      <c r="S831" s="98"/>
      <c r="Y831" s="96"/>
    </row>
    <row r="832" spans="19:25" ht="12.75">
      <c r="S832" s="98"/>
      <c r="Y832" s="96"/>
    </row>
    <row r="833" spans="19:25" ht="12.75">
      <c r="S833" s="98"/>
      <c r="Y833" s="96"/>
    </row>
    <row r="834" spans="19:25" ht="12.75">
      <c r="S834" s="98"/>
      <c r="Y834" s="96"/>
    </row>
    <row r="835" spans="19:25" ht="12.75">
      <c r="S835" s="98"/>
      <c r="Y835" s="96"/>
    </row>
    <row r="836" spans="19:25" ht="12.75">
      <c r="S836" s="98"/>
      <c r="Y836" s="96"/>
    </row>
    <row r="837" spans="19:25" ht="12.75">
      <c r="S837" s="98"/>
      <c r="Y837" s="96"/>
    </row>
    <row r="838" spans="19:25" ht="12.75">
      <c r="S838" s="98"/>
      <c r="Y838" s="96"/>
    </row>
    <row r="839" spans="19:25" ht="12.75">
      <c r="S839" s="98"/>
      <c r="Y839" s="96"/>
    </row>
    <row r="840" spans="19:25" ht="12.75">
      <c r="S840" s="98"/>
      <c r="Y840" s="96"/>
    </row>
    <row r="841" spans="19:25" ht="12.75">
      <c r="S841" s="98"/>
      <c r="Y841" s="96"/>
    </row>
    <row r="842" spans="19:25" ht="12.75">
      <c r="S842" s="98"/>
      <c r="Y842" s="96"/>
    </row>
    <row r="843" spans="19:25" ht="12.75">
      <c r="S843" s="98"/>
      <c r="Y843" s="96"/>
    </row>
    <row r="844" spans="19:25" ht="12.75">
      <c r="S844" s="98"/>
      <c r="Y844" s="96"/>
    </row>
    <row r="845" spans="19:25" ht="12.75">
      <c r="S845" s="98"/>
      <c r="Y845" s="96"/>
    </row>
    <row r="846" spans="19:25" ht="12.75">
      <c r="S846" s="98"/>
      <c r="Y846" s="96"/>
    </row>
    <row r="847" spans="19:25" ht="12.75">
      <c r="S847" s="98"/>
      <c r="Y847" s="96"/>
    </row>
    <row r="848" spans="19:25" ht="12.75">
      <c r="S848" s="98"/>
      <c r="Y848" s="96"/>
    </row>
    <row r="849" spans="19:25" ht="12.75">
      <c r="S849" s="98"/>
      <c r="Y849" s="96"/>
    </row>
    <row r="850" spans="19:25" ht="12.75">
      <c r="S850" s="98"/>
      <c r="Y850" s="96"/>
    </row>
    <row r="851" spans="19:25" ht="12.75">
      <c r="S851" s="98"/>
      <c r="Y851" s="96"/>
    </row>
    <row r="852" spans="19:25" ht="12.75">
      <c r="S852" s="98"/>
      <c r="Y852" s="96"/>
    </row>
    <row r="853" spans="19:25" ht="12.75">
      <c r="S853" s="98"/>
      <c r="Y853" s="96"/>
    </row>
    <row r="854" spans="19:25" ht="12.75">
      <c r="S854" s="98"/>
      <c r="Y854" s="96"/>
    </row>
    <row r="855" spans="19:25" ht="12.75">
      <c r="S855" s="98"/>
      <c r="Y855" s="96"/>
    </row>
    <row r="856" spans="19:25" ht="12.75">
      <c r="S856" s="98"/>
      <c r="Y856" s="96"/>
    </row>
    <row r="857" spans="19:25" ht="12.75">
      <c r="S857" s="98"/>
      <c r="Y857" s="96"/>
    </row>
    <row r="858" spans="19:25" ht="12.75">
      <c r="S858" s="98"/>
      <c r="Y858" s="96"/>
    </row>
    <row r="859" spans="19:25" ht="12.75">
      <c r="S859" s="98"/>
      <c r="Y859" s="96"/>
    </row>
    <row r="860" spans="19:25" ht="12.75">
      <c r="S860" s="98"/>
      <c r="Y860" s="96"/>
    </row>
    <row r="861" spans="19:25" ht="12.75">
      <c r="S861" s="98"/>
      <c r="Y861" s="96"/>
    </row>
    <row r="862" spans="19:25" ht="12.75">
      <c r="S862" s="98"/>
      <c r="Y862" s="96"/>
    </row>
    <row r="863" spans="19:25" ht="12.75">
      <c r="S863" s="98"/>
      <c r="Y863" s="96"/>
    </row>
    <row r="864" spans="19:25" ht="12.75">
      <c r="S864" s="98"/>
      <c r="Y864" s="96"/>
    </row>
    <row r="865" spans="19:25" ht="12.75">
      <c r="S865" s="98"/>
      <c r="Y865" s="96"/>
    </row>
    <row r="866" spans="19:25" ht="12.75">
      <c r="S866" s="98"/>
      <c r="Y866" s="96"/>
    </row>
    <row r="867" spans="19:25" ht="12.75">
      <c r="S867" s="98"/>
      <c r="Y867" s="96"/>
    </row>
    <row r="868" spans="19:25" ht="12.75">
      <c r="S868" s="98"/>
      <c r="Y868" s="96"/>
    </row>
    <row r="869" spans="19:25" ht="12.75">
      <c r="S869" s="98"/>
      <c r="Y869" s="96"/>
    </row>
    <row r="870" spans="19:25" ht="12.75">
      <c r="S870" s="98"/>
      <c r="Y870" s="96"/>
    </row>
    <row r="871" spans="19:25" ht="12.75">
      <c r="S871" s="98"/>
      <c r="Y871" s="96"/>
    </row>
    <row r="872" spans="19:25" ht="12.75">
      <c r="S872" s="98"/>
      <c r="Y872" s="96"/>
    </row>
    <row r="873" spans="19:25" ht="12.75">
      <c r="S873" s="98"/>
      <c r="Y873" s="96"/>
    </row>
    <row r="874" spans="19:25" ht="12.75">
      <c r="S874" s="98"/>
      <c r="Y874" s="96"/>
    </row>
    <row r="875" spans="19:25" ht="12.75">
      <c r="S875" s="98"/>
      <c r="Y875" s="96"/>
    </row>
    <row r="876" spans="19:25" ht="12.75">
      <c r="S876" s="98"/>
      <c r="Y876" s="96"/>
    </row>
    <row r="877" spans="19:25" ht="12.75">
      <c r="S877" s="98"/>
      <c r="Y877" s="96"/>
    </row>
    <row r="878" spans="19:25" ht="12.75">
      <c r="S878" s="98"/>
      <c r="Y878" s="96"/>
    </row>
    <row r="879" spans="19:25" ht="12.75">
      <c r="S879" s="98"/>
      <c r="Y879" s="96"/>
    </row>
    <row r="880" spans="19:25" ht="12.75">
      <c r="S880" s="98"/>
      <c r="Y880" s="96"/>
    </row>
    <row r="881" spans="19:25" ht="12.75">
      <c r="S881" s="98"/>
      <c r="Y881" s="96"/>
    </row>
    <row r="882" spans="19:25" ht="12.75">
      <c r="S882" s="98"/>
      <c r="Y882" s="96"/>
    </row>
    <row r="883" spans="19:25" ht="12.75">
      <c r="S883" s="98"/>
      <c r="Y883" s="96"/>
    </row>
    <row r="884" spans="19:25" ht="12.75">
      <c r="S884" s="98"/>
      <c r="Y884" s="96"/>
    </row>
    <row r="885" spans="19:25" ht="12.75">
      <c r="S885" s="98"/>
      <c r="Y885" s="96"/>
    </row>
    <row r="886" spans="19:25" ht="12.75">
      <c r="S886" s="98"/>
      <c r="Y886" s="96"/>
    </row>
    <row r="887" spans="19:25" ht="12.75">
      <c r="S887" s="98"/>
      <c r="Y887" s="96"/>
    </row>
    <row r="888" spans="19:25" ht="12.75">
      <c r="S888" s="98"/>
      <c r="Y888" s="96"/>
    </row>
    <row r="889" spans="19:25" ht="12.75">
      <c r="S889" s="98"/>
      <c r="Y889" s="96"/>
    </row>
    <row r="890" spans="19:25" ht="12.75">
      <c r="S890" s="98"/>
      <c r="Y890" s="96"/>
    </row>
    <row r="891" spans="19:25" ht="12.75">
      <c r="S891" s="98"/>
      <c r="Y891" s="96"/>
    </row>
    <row r="892" spans="19:25" ht="12.75">
      <c r="S892" s="98"/>
      <c r="Y892" s="96"/>
    </row>
    <row r="893" spans="19:25" ht="12.75">
      <c r="S893" s="98"/>
      <c r="Y893" s="96"/>
    </row>
    <row r="894" spans="19:25" ht="12.75">
      <c r="S894" s="98"/>
      <c r="Y894" s="96"/>
    </row>
    <row r="895" spans="19:25" ht="12.75">
      <c r="S895" s="98"/>
      <c r="Y895" s="96"/>
    </row>
    <row r="896" spans="19:25" ht="12.75">
      <c r="S896" s="98"/>
      <c r="Y896" s="96"/>
    </row>
    <row r="897" spans="19:25" ht="12.75">
      <c r="S897" s="98"/>
      <c r="Y897" s="96"/>
    </row>
    <row r="898" spans="19:25" ht="12.75">
      <c r="S898" s="98"/>
      <c r="Y898" s="96"/>
    </row>
    <row r="899" spans="19:25" ht="12.75">
      <c r="S899" s="98"/>
      <c r="Y899" s="96"/>
    </row>
    <row r="900" spans="19:25" ht="12.75">
      <c r="S900" s="98"/>
      <c r="Y900" s="96"/>
    </row>
    <row r="901" spans="19:25" ht="12.75">
      <c r="S901" s="98"/>
      <c r="Y901" s="96"/>
    </row>
    <row r="902" spans="19:25" ht="12.75">
      <c r="S902" s="98"/>
      <c r="Y902" s="96"/>
    </row>
    <row r="903" spans="19:25" ht="12.75">
      <c r="S903" s="98"/>
      <c r="Y903" s="96"/>
    </row>
    <row r="904" spans="19:25" ht="12.75">
      <c r="S904" s="98"/>
      <c r="Y904" s="96"/>
    </row>
    <row r="905" spans="19:25" ht="12.75">
      <c r="S905" s="98"/>
      <c r="Y905" s="96"/>
    </row>
    <row r="906" spans="19:25" ht="12.75">
      <c r="S906" s="98"/>
      <c r="Y906" s="96"/>
    </row>
    <row r="907" spans="19:25" ht="12.75">
      <c r="S907" s="98"/>
      <c r="Y907" s="96"/>
    </row>
    <row r="908" spans="19:25" ht="12.75">
      <c r="S908" s="98"/>
      <c r="Y908" s="96"/>
    </row>
    <row r="909" spans="19:25" ht="12.75">
      <c r="S909" s="98"/>
      <c r="Y909" s="96"/>
    </row>
    <row r="910" spans="19:25" ht="12.75">
      <c r="S910" s="98"/>
      <c r="Y910" s="96"/>
    </row>
    <row r="911" spans="19:25" ht="12.75">
      <c r="S911" s="98"/>
      <c r="Y911" s="96"/>
    </row>
    <row r="912" spans="19:25" ht="12.75">
      <c r="S912" s="98"/>
      <c r="Y912" s="96"/>
    </row>
    <row r="913" spans="19:25" ht="12.75">
      <c r="S913" s="98"/>
      <c r="Y913" s="96"/>
    </row>
    <row r="914" spans="19:25" ht="12.75">
      <c r="S914" s="98"/>
      <c r="Y914" s="96"/>
    </row>
    <row r="915" spans="19:25" ht="12.75">
      <c r="S915" s="98"/>
      <c r="Y915" s="96"/>
    </row>
    <row r="916" spans="19:25" ht="12.75">
      <c r="S916" s="98"/>
      <c r="Y916" s="96"/>
    </row>
    <row r="917" spans="19:25" ht="12.75">
      <c r="S917" s="98"/>
      <c r="Y917" s="96"/>
    </row>
    <row r="918" spans="19:25" ht="12.75">
      <c r="S918" s="98"/>
      <c r="Y918" s="96"/>
    </row>
    <row r="919" spans="19:25" ht="12.75">
      <c r="S919" s="98"/>
      <c r="Y919" s="96"/>
    </row>
    <row r="920" spans="19:25" ht="12.75">
      <c r="S920" s="98"/>
      <c r="Y920" s="96"/>
    </row>
    <row r="921" spans="19:25" ht="12.75">
      <c r="S921" s="98"/>
      <c r="Y921" s="96"/>
    </row>
    <row r="922" spans="19:25" ht="12.75">
      <c r="S922" s="98"/>
      <c r="Y922" s="96"/>
    </row>
    <row r="923" spans="19:25" ht="12.75">
      <c r="S923" s="98"/>
      <c r="Y923" s="96"/>
    </row>
    <row r="924" spans="19:25" ht="12.75">
      <c r="S924" s="98"/>
      <c r="Y924" s="96"/>
    </row>
    <row r="925" spans="19:25" ht="12.75">
      <c r="S925" s="98"/>
      <c r="Y925" s="96"/>
    </row>
    <row r="926" spans="19:25" ht="12.75">
      <c r="S926" s="98"/>
      <c r="Y926" s="96"/>
    </row>
    <row r="927" spans="19:25" ht="12.75">
      <c r="S927" s="98"/>
      <c r="Y927" s="96"/>
    </row>
    <row r="928" spans="19:25" ht="12.75">
      <c r="S928" s="98"/>
      <c r="Y928" s="96"/>
    </row>
    <row r="929" spans="19:25" ht="12.75">
      <c r="S929" s="98"/>
      <c r="Y929" s="96"/>
    </row>
    <row r="930" spans="19:25" ht="12.75">
      <c r="S930" s="98"/>
      <c r="Y930" s="96"/>
    </row>
    <row r="931" spans="19:25" ht="12.75">
      <c r="S931" s="98"/>
      <c r="Y931" s="96"/>
    </row>
    <row r="932" spans="19:25" ht="12.75">
      <c r="S932" s="98"/>
      <c r="Y932" s="96"/>
    </row>
    <row r="933" spans="19:25" ht="12.75">
      <c r="S933" s="98"/>
      <c r="Y933" s="96"/>
    </row>
    <row r="934" spans="19:25" ht="12.75">
      <c r="S934" s="98"/>
      <c r="Y934" s="96"/>
    </row>
    <row r="935" spans="19:25" ht="12.75">
      <c r="S935" s="98"/>
      <c r="Y935" s="96"/>
    </row>
    <row r="936" spans="19:25" ht="12.75">
      <c r="S936" s="98"/>
      <c r="Y936" s="96"/>
    </row>
    <row r="937" spans="19:25" ht="12.75">
      <c r="S937" s="98"/>
      <c r="Y937" s="96"/>
    </row>
    <row r="938" spans="19:25" ht="12.75">
      <c r="S938" s="98"/>
      <c r="Y938" s="96"/>
    </row>
    <row r="939" spans="19:25" ht="12.75">
      <c r="S939" s="98"/>
      <c r="Y939" s="96"/>
    </row>
    <row r="940" spans="19:25" ht="12.75">
      <c r="S940" s="98"/>
      <c r="Y940" s="96"/>
    </row>
    <row r="941" spans="19:25" ht="12.75">
      <c r="S941" s="98"/>
      <c r="Y941" s="96"/>
    </row>
    <row r="942" spans="19:25" ht="12.75">
      <c r="S942" s="98"/>
      <c r="Y942" s="96"/>
    </row>
    <row r="943" spans="19:25" ht="12.75">
      <c r="S943" s="98"/>
      <c r="Y943" s="96"/>
    </row>
    <row r="944" spans="19:25" ht="12.75">
      <c r="S944" s="98"/>
      <c r="Y944" s="96"/>
    </row>
    <row r="945" spans="19:25" ht="12.75">
      <c r="S945" s="98"/>
      <c r="Y945" s="96"/>
    </row>
    <row r="946" spans="19:25" ht="12.75">
      <c r="S946" s="98"/>
      <c r="Y946" s="96"/>
    </row>
    <row r="947" spans="19:25" ht="12.75">
      <c r="S947" s="98"/>
      <c r="Y947" s="96"/>
    </row>
    <row r="948" spans="19:25" ht="12.75">
      <c r="S948" s="98"/>
      <c r="Y948" s="96"/>
    </row>
    <row r="949" spans="19:25" ht="12.75">
      <c r="S949" s="98"/>
      <c r="Y949" s="96"/>
    </row>
    <row r="950" spans="19:25" ht="12.75">
      <c r="S950" s="98"/>
      <c r="Y950" s="96"/>
    </row>
    <row r="951" spans="19:25" ht="12.75">
      <c r="S951" s="98"/>
      <c r="Y951" s="96"/>
    </row>
    <row r="952" spans="19:25" ht="12.75">
      <c r="S952" s="98"/>
      <c r="Y952" s="96"/>
    </row>
    <row r="953" spans="19:25" ht="12.75">
      <c r="S953" s="98"/>
      <c r="Y953" s="96"/>
    </row>
    <row r="954" spans="19:25" ht="12.75">
      <c r="S954" s="98"/>
      <c r="Y954" s="96"/>
    </row>
    <row r="955" spans="19:25" ht="12.75">
      <c r="S955" s="98"/>
      <c r="Y955" s="96"/>
    </row>
    <row r="956" spans="19:25" ht="12.75">
      <c r="S956" s="98"/>
      <c r="Y956" s="96"/>
    </row>
    <row r="957" spans="19:25" ht="12.75">
      <c r="S957" s="98"/>
      <c r="Y957" s="96"/>
    </row>
    <row r="958" spans="19:25" ht="12.75">
      <c r="S958" s="98"/>
      <c r="Y958" s="96"/>
    </row>
    <row r="959" spans="19:25" ht="12.75">
      <c r="S959" s="98"/>
      <c r="Y959" s="96"/>
    </row>
    <row r="960" spans="19:25" ht="12.75">
      <c r="S960" s="98"/>
      <c r="Y960" s="96"/>
    </row>
    <row r="961" spans="19:25" ht="12.75">
      <c r="S961" s="98"/>
      <c r="Y961" s="96"/>
    </row>
    <row r="962" spans="19:25" ht="12.75">
      <c r="S962" s="98"/>
      <c r="Y962" s="96"/>
    </row>
    <row r="963" spans="19:25" ht="12.75">
      <c r="S963" s="98"/>
      <c r="Y963" s="96"/>
    </row>
    <row r="964" spans="19:25" ht="12.75">
      <c r="S964" s="98"/>
      <c r="Y964" s="96"/>
    </row>
    <row r="965" spans="19:25" ht="12.75">
      <c r="S965" s="98"/>
      <c r="Y965" s="96"/>
    </row>
    <row r="966" spans="19:25" ht="12.75">
      <c r="S966" s="98"/>
      <c r="Y966" s="96"/>
    </row>
    <row r="967" spans="19:25" ht="12.75">
      <c r="S967" s="98"/>
      <c r="Y967" s="96"/>
    </row>
    <row r="968" spans="19:25" ht="12.75">
      <c r="S968" s="98"/>
      <c r="Y968" s="96"/>
    </row>
    <row r="969" spans="19:25" ht="12.75">
      <c r="S969" s="98"/>
      <c r="Y969" s="96"/>
    </row>
    <row r="970" spans="19:25" ht="12.75">
      <c r="S970" s="98"/>
      <c r="Y970" s="96"/>
    </row>
    <row r="971" spans="19:25" ht="12.75">
      <c r="S971" s="98"/>
      <c r="Y971" s="96"/>
    </row>
    <row r="972" spans="19:25" ht="12.75">
      <c r="S972" s="98"/>
      <c r="Y972" s="96"/>
    </row>
    <row r="973" spans="19:25" ht="12.75">
      <c r="S973" s="98"/>
      <c r="Y973" s="96"/>
    </row>
    <row r="974" spans="19:25" ht="12.75">
      <c r="S974" s="98"/>
      <c r="Y974" s="96"/>
    </row>
    <row r="975" spans="19:25" ht="12.75">
      <c r="S975" s="98"/>
      <c r="Y975" s="96"/>
    </row>
    <row r="976" spans="19:25" ht="12.75">
      <c r="S976" s="98"/>
      <c r="Y976" s="96"/>
    </row>
    <row r="977" spans="19:25" ht="12.75">
      <c r="S977" s="98"/>
      <c r="Y977" s="96"/>
    </row>
    <row r="978" spans="19:25" ht="12.75">
      <c r="S978" s="98"/>
      <c r="Y978" s="96"/>
    </row>
    <row r="979" spans="19:25" ht="12.75">
      <c r="S979" s="98"/>
      <c r="Y979" s="96"/>
    </row>
    <row r="980" spans="19:25" ht="12.75">
      <c r="S980" s="98"/>
      <c r="Y980" s="96"/>
    </row>
    <row r="981" spans="19:25" ht="12.75">
      <c r="S981" s="98"/>
      <c r="Y981" s="96"/>
    </row>
    <row r="982" spans="19:25" ht="12.75">
      <c r="S982" s="98"/>
      <c r="Y982" s="96"/>
    </row>
    <row r="983" spans="19:25" ht="12.75">
      <c r="S983" s="98"/>
      <c r="Y983" s="96"/>
    </row>
    <row r="984" spans="19:25" ht="12.75">
      <c r="S984" s="98"/>
      <c r="Y984" s="96"/>
    </row>
    <row r="985" spans="19:25" ht="12.75">
      <c r="S985" s="98"/>
      <c r="Y985" s="96"/>
    </row>
    <row r="986" spans="19:25" ht="12.75">
      <c r="S986" s="98"/>
      <c r="Y986" s="96"/>
    </row>
    <row r="987" spans="19:25" ht="12.75">
      <c r="S987" s="98"/>
      <c r="Y987" s="96"/>
    </row>
    <row r="988" spans="19:25" ht="12.75">
      <c r="S988" s="98"/>
      <c r="Y988" s="96"/>
    </row>
    <row r="989" spans="19:25" ht="12.75">
      <c r="S989" s="98"/>
      <c r="Y989" s="96"/>
    </row>
    <row r="990" spans="19:25" ht="12.75">
      <c r="S990" s="98"/>
      <c r="Y990" s="96"/>
    </row>
    <row r="991" spans="19:25" ht="12.75">
      <c r="S991" s="98"/>
      <c r="Y991" s="96"/>
    </row>
    <row r="992" spans="19:25" ht="12.75">
      <c r="S992" s="98"/>
      <c r="Y992" s="96"/>
    </row>
    <row r="993" spans="19:25" ht="12.75">
      <c r="S993" s="98"/>
      <c r="Y993" s="96"/>
    </row>
    <row r="994" spans="19:25" ht="12.75">
      <c r="S994" s="98"/>
      <c r="Y994" s="96"/>
    </row>
    <row r="995" spans="19:25" ht="12.75">
      <c r="S995" s="98"/>
      <c r="Y995" s="96"/>
    </row>
    <row r="996" spans="19:25" ht="12.75">
      <c r="S996" s="98"/>
      <c r="Y996" s="96"/>
    </row>
    <row r="997" spans="19:25" ht="12.75">
      <c r="S997" s="98"/>
      <c r="Y997" s="96"/>
    </row>
    <row r="998" spans="19:25" ht="12.75">
      <c r="S998" s="98"/>
      <c r="Y998" s="96"/>
    </row>
    <row r="999" spans="19:25" ht="12.75">
      <c r="S999" s="98"/>
      <c r="Y999" s="96"/>
    </row>
    <row r="1000" spans="19:25" ht="12.75">
      <c r="S1000" s="98"/>
      <c r="Y1000" s="96"/>
    </row>
  </sheetData>
  <mergeCells count="7">
    <mergeCell ref="B65:F78"/>
    <mergeCell ref="B79:F79"/>
    <mergeCell ref="N1:P1"/>
    <mergeCell ref="A2:B2"/>
    <mergeCell ref="A3:B4"/>
    <mergeCell ref="E3:G3"/>
    <mergeCell ref="J3:N3"/>
  </mergeCells>
  <conditionalFormatting sqref="C51:V51">
    <cfRule type="notContainsBlanks" dxfId="2" priority="1">
      <formula>LEN(TRIM(C51))&gt;0</formula>
    </cfRule>
  </conditionalFormatting>
  <conditionalFormatting sqref="C4:W6">
    <cfRule type="notContainsBlanks" dxfId="1" priority="2">
      <formula>LEN(TRIM(C4))&gt;0</formula>
    </cfRule>
  </conditionalFormatting>
  <printOptions horizontalCentered="1" gridLines="1"/>
  <pageMargins left="0.7" right="0.7" top="0.75" bottom="0.75" header="0" footer="0"/>
  <pageSetup paperSize="8" fitToHeight="0" pageOrder="overThenDown" orientation="landscape" cellComments="atEnd"/>
  <drawing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995"/>
  <sheetViews>
    <sheetView workbookViewId="0"/>
  </sheetViews>
  <sheetFormatPr baseColWidth="10" defaultColWidth="14.42578125" defaultRowHeight="15.75" customHeight="1"/>
  <cols>
    <col min="1" max="2" width="26.7109375" customWidth="1"/>
  </cols>
  <sheetData>
    <row r="1" spans="1:50" ht="69.75" customHeight="1">
      <c r="A1" s="29"/>
      <c r="B1" s="30"/>
      <c r="C1" s="31"/>
      <c r="D1" s="36"/>
      <c r="E1" s="31"/>
      <c r="F1" s="32"/>
      <c r="G1" s="32" t="s">
        <v>71</v>
      </c>
      <c r="H1" s="31"/>
      <c r="I1" s="31"/>
      <c r="L1" s="96"/>
      <c r="M1" s="31"/>
      <c r="N1" s="33"/>
      <c r="O1" s="33"/>
      <c r="P1" s="31"/>
      <c r="Q1" s="31"/>
      <c r="R1" s="34"/>
      <c r="S1" s="34"/>
      <c r="T1" s="31"/>
      <c r="U1" s="31"/>
      <c r="V1" s="31"/>
      <c r="W1" s="31"/>
      <c r="X1" s="100"/>
      <c r="Y1" s="397" t="s">
        <v>72</v>
      </c>
      <c r="Z1" s="398"/>
      <c r="AA1" s="398"/>
      <c r="AB1" s="398"/>
      <c r="AC1" s="399"/>
      <c r="AE1" s="31"/>
      <c r="AG1" s="31"/>
      <c r="AH1" s="31"/>
      <c r="AI1" s="31"/>
      <c r="AJ1" s="31"/>
      <c r="AK1" s="101"/>
      <c r="AL1" s="31"/>
      <c r="AM1" s="31"/>
      <c r="AN1" s="102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50" ht="36" customHeight="1">
      <c r="A2" s="400" t="s">
        <v>73</v>
      </c>
      <c r="B2" s="399"/>
      <c r="C2" s="37" t="s">
        <v>186</v>
      </c>
      <c r="D2" s="36"/>
      <c r="E2" s="31"/>
      <c r="F2" s="31"/>
      <c r="G2" s="31"/>
      <c r="H2" s="31"/>
      <c r="I2" s="31"/>
      <c r="J2" s="31"/>
      <c r="K2" s="31"/>
      <c r="L2" s="36"/>
      <c r="M2" s="31"/>
      <c r="N2" s="31"/>
      <c r="O2" s="31"/>
      <c r="P2" s="31"/>
      <c r="Q2" s="31"/>
      <c r="R2" s="31"/>
      <c r="S2" s="31"/>
      <c r="T2" s="31"/>
      <c r="U2" s="31"/>
      <c r="V2" s="38"/>
      <c r="W2" s="38" t="s">
        <v>75</v>
      </c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101"/>
      <c r="AL2" s="31"/>
      <c r="AM2" s="31"/>
      <c r="AN2" s="102"/>
      <c r="AO2" s="31"/>
      <c r="AP2" s="31"/>
      <c r="AQ2" s="31"/>
      <c r="AR2" s="31"/>
      <c r="AS2" s="31"/>
      <c r="AT2" s="31"/>
      <c r="AU2" s="31"/>
      <c r="AV2" s="31"/>
      <c r="AW2" s="31"/>
      <c r="AX2" s="31"/>
    </row>
    <row r="3" spans="1:50" ht="36" customHeight="1">
      <c r="A3" s="401" t="s">
        <v>187</v>
      </c>
      <c r="B3" s="402"/>
      <c r="C3" s="38"/>
      <c r="D3" s="36"/>
      <c r="E3" s="31"/>
      <c r="F3" s="103"/>
      <c r="G3" s="406" t="s">
        <v>188</v>
      </c>
      <c r="H3" s="398"/>
      <c r="I3" s="398"/>
      <c r="J3" s="398"/>
      <c r="K3" s="399"/>
      <c r="L3" s="104"/>
      <c r="M3" s="34">
        <v>43800</v>
      </c>
      <c r="N3" s="31"/>
      <c r="O3" s="31"/>
      <c r="P3" s="103"/>
      <c r="Q3" s="406" t="s">
        <v>78</v>
      </c>
      <c r="R3" s="398"/>
      <c r="S3" s="398"/>
      <c r="T3" s="398"/>
      <c r="U3" s="398"/>
      <c r="V3" s="398"/>
      <c r="W3" s="398"/>
      <c r="X3" s="398"/>
      <c r="Y3" s="399"/>
      <c r="Z3" s="34"/>
      <c r="AA3" s="34">
        <v>43814</v>
      </c>
      <c r="AB3" s="31"/>
      <c r="AC3" s="31"/>
      <c r="AD3" s="31"/>
      <c r="AE3" s="31"/>
      <c r="AF3" s="31"/>
      <c r="AG3" s="31"/>
      <c r="AH3" s="31"/>
      <c r="AI3" s="31"/>
      <c r="AJ3" s="31"/>
      <c r="AK3" s="101"/>
      <c r="AL3" s="31"/>
      <c r="AM3" s="31"/>
      <c r="AN3" s="102"/>
      <c r="AO3" s="31"/>
      <c r="AP3" s="31"/>
      <c r="AQ3" s="31"/>
      <c r="AR3" s="31"/>
      <c r="AS3" s="31"/>
      <c r="AT3" s="31"/>
      <c r="AU3" s="31"/>
      <c r="AV3" s="31"/>
      <c r="AW3" s="31"/>
      <c r="AX3" s="31"/>
    </row>
    <row r="4" spans="1:50" ht="166.5" customHeight="1">
      <c r="A4" s="403"/>
      <c r="B4" s="404"/>
      <c r="C4" s="105" t="s">
        <v>14</v>
      </c>
      <c r="D4" s="106" t="s">
        <v>189</v>
      </c>
      <c r="E4" s="105" t="s">
        <v>79</v>
      </c>
      <c r="F4" s="107" t="s">
        <v>189</v>
      </c>
      <c r="G4" s="108" t="s">
        <v>22</v>
      </c>
      <c r="H4" s="106" t="s">
        <v>189</v>
      </c>
      <c r="I4" s="105" t="s">
        <v>24</v>
      </c>
      <c r="J4" s="107" t="s">
        <v>189</v>
      </c>
      <c r="K4" s="108" t="s">
        <v>27</v>
      </c>
      <c r="L4" s="106" t="s">
        <v>189</v>
      </c>
      <c r="M4" s="105" t="s">
        <v>30</v>
      </c>
      <c r="N4" s="107" t="s">
        <v>189</v>
      </c>
      <c r="O4" s="109" t="s">
        <v>190</v>
      </c>
      <c r="P4" s="110" t="s">
        <v>189</v>
      </c>
      <c r="Q4" s="111" t="s">
        <v>191</v>
      </c>
      <c r="R4" s="112" t="s">
        <v>189</v>
      </c>
      <c r="S4" s="108" t="s">
        <v>32</v>
      </c>
      <c r="T4" s="106" t="s">
        <v>189</v>
      </c>
      <c r="U4" s="105" t="s">
        <v>18</v>
      </c>
      <c r="V4" s="107" t="s">
        <v>189</v>
      </c>
      <c r="W4" s="108" t="s">
        <v>20</v>
      </c>
      <c r="X4" s="106" t="s">
        <v>189</v>
      </c>
      <c r="Y4" s="105" t="s">
        <v>35</v>
      </c>
      <c r="Z4" s="107" t="s">
        <v>189</v>
      </c>
      <c r="AA4" s="108" t="s">
        <v>37</v>
      </c>
      <c r="AB4" s="106" t="s">
        <v>189</v>
      </c>
      <c r="AC4" s="105" t="s">
        <v>39</v>
      </c>
      <c r="AD4" s="107" t="s">
        <v>189</v>
      </c>
      <c r="AE4" s="108" t="s">
        <v>41</v>
      </c>
      <c r="AF4" s="106" t="s">
        <v>189</v>
      </c>
      <c r="AG4" s="105" t="s">
        <v>48</v>
      </c>
      <c r="AH4" s="107" t="s">
        <v>189</v>
      </c>
      <c r="AI4" s="108" t="s">
        <v>50</v>
      </c>
      <c r="AJ4" s="106" t="s">
        <v>189</v>
      </c>
      <c r="AK4" s="113" t="s">
        <v>82</v>
      </c>
      <c r="AL4" s="107" t="s">
        <v>189</v>
      </c>
      <c r="AM4" s="113" t="s">
        <v>52</v>
      </c>
      <c r="AN4" s="114" t="s">
        <v>189</v>
      </c>
      <c r="AO4" s="113" t="s">
        <v>54</v>
      </c>
      <c r="AP4" s="107" t="s">
        <v>189</v>
      </c>
      <c r="AQ4" s="115" t="s">
        <v>83</v>
      </c>
      <c r="AR4" s="116"/>
      <c r="AS4" s="116"/>
      <c r="AT4" s="117" t="s">
        <v>192</v>
      </c>
      <c r="AU4" s="117" t="s">
        <v>189</v>
      </c>
    </row>
    <row r="5" spans="1:50" ht="18.75">
      <c r="A5" s="118"/>
      <c r="B5" s="119" t="s">
        <v>86</v>
      </c>
      <c r="C5" s="120">
        <v>43.2</v>
      </c>
      <c r="D5" s="121"/>
      <c r="E5" s="120">
        <v>57.6</v>
      </c>
      <c r="F5" s="122"/>
      <c r="G5" s="123">
        <v>100.8</v>
      </c>
      <c r="H5" s="124"/>
      <c r="I5" s="120">
        <v>106.8</v>
      </c>
      <c r="J5" s="122"/>
      <c r="K5" s="123">
        <v>45.36</v>
      </c>
      <c r="L5" s="124"/>
      <c r="M5" s="120">
        <v>56.4</v>
      </c>
      <c r="N5" s="122"/>
      <c r="O5" s="123">
        <v>48</v>
      </c>
      <c r="P5" s="124"/>
      <c r="Q5" s="120">
        <v>42</v>
      </c>
      <c r="R5" s="122"/>
      <c r="S5" s="123">
        <v>72</v>
      </c>
      <c r="T5" s="124"/>
      <c r="U5" s="120">
        <v>51.6</v>
      </c>
      <c r="V5" s="122"/>
      <c r="W5" s="123">
        <v>60</v>
      </c>
      <c r="X5" s="124"/>
      <c r="Y5" s="120">
        <v>48</v>
      </c>
      <c r="Z5" s="122"/>
      <c r="AA5" s="123">
        <v>54</v>
      </c>
      <c r="AB5" s="124"/>
      <c r="AC5" s="120">
        <v>86.4</v>
      </c>
      <c r="AD5" s="122"/>
      <c r="AE5" s="123">
        <v>100.8</v>
      </c>
      <c r="AF5" s="124"/>
      <c r="AG5" s="120">
        <v>14.4</v>
      </c>
      <c r="AH5" s="122"/>
      <c r="AI5" s="123">
        <v>20.399999999999999</v>
      </c>
      <c r="AJ5" s="125"/>
      <c r="AK5" s="126">
        <v>33.6</v>
      </c>
      <c r="AL5" s="122"/>
      <c r="AM5" s="123">
        <v>8.4</v>
      </c>
      <c r="AN5" s="127"/>
      <c r="AO5" s="120">
        <v>16.8</v>
      </c>
      <c r="AP5" s="122"/>
      <c r="AQ5" s="128"/>
      <c r="AT5" s="122"/>
      <c r="AU5" s="122"/>
    </row>
    <row r="6" spans="1:50" ht="18.75">
      <c r="A6" s="129" t="s">
        <v>87</v>
      </c>
      <c r="B6" s="130" t="s">
        <v>88</v>
      </c>
      <c r="C6" s="131" t="s">
        <v>89</v>
      </c>
      <c r="D6" s="132"/>
      <c r="E6" s="131" t="s">
        <v>89</v>
      </c>
      <c r="F6" s="133"/>
      <c r="G6" s="134" t="s">
        <v>89</v>
      </c>
      <c r="H6" s="132"/>
      <c r="I6" s="131" t="s">
        <v>89</v>
      </c>
      <c r="J6" s="133"/>
      <c r="K6" s="134" t="s">
        <v>89</v>
      </c>
      <c r="L6" s="132"/>
      <c r="M6" s="131" t="s">
        <v>89</v>
      </c>
      <c r="N6" s="133"/>
      <c r="O6" s="134" t="s">
        <v>89</v>
      </c>
      <c r="P6" s="132"/>
      <c r="Q6" s="131" t="s">
        <v>89</v>
      </c>
      <c r="R6" s="133"/>
      <c r="S6" s="134" t="s">
        <v>89</v>
      </c>
      <c r="T6" s="132"/>
      <c r="U6" s="131" t="s">
        <v>89</v>
      </c>
      <c r="V6" s="133"/>
      <c r="W6" s="134" t="s">
        <v>89</v>
      </c>
      <c r="X6" s="132"/>
      <c r="Y6" s="131" t="s">
        <v>89</v>
      </c>
      <c r="Z6" s="133"/>
      <c r="AA6" s="134" t="s">
        <v>89</v>
      </c>
      <c r="AB6" s="132"/>
      <c r="AC6" s="131" t="s">
        <v>89</v>
      </c>
      <c r="AD6" s="133"/>
      <c r="AE6" s="134" t="s">
        <v>89</v>
      </c>
      <c r="AF6" s="132"/>
      <c r="AG6" s="131" t="s">
        <v>89</v>
      </c>
      <c r="AH6" s="133"/>
      <c r="AI6" s="134" t="s">
        <v>89</v>
      </c>
      <c r="AJ6" s="132"/>
      <c r="AK6" s="131" t="s">
        <v>89</v>
      </c>
      <c r="AL6" s="133"/>
      <c r="AM6" s="134" t="s">
        <v>89</v>
      </c>
      <c r="AN6" s="135"/>
      <c r="AO6" s="131" t="s">
        <v>89</v>
      </c>
      <c r="AP6" s="133"/>
      <c r="AQ6" s="136"/>
      <c r="AT6" s="133"/>
      <c r="AU6" s="133"/>
    </row>
    <row r="7" spans="1:50" ht="18.75">
      <c r="A7" s="137" t="s">
        <v>90</v>
      </c>
      <c r="B7" s="138" t="s">
        <v>91</v>
      </c>
      <c r="C7" s="139">
        <f>'Commande bonneterie CDF'!C7</f>
        <v>0</v>
      </c>
      <c r="D7" s="140" t="s">
        <v>7</v>
      </c>
      <c r="E7" s="139">
        <f>'Commande bonneterie CDF'!D7</f>
        <v>0</v>
      </c>
      <c r="F7" s="141"/>
      <c r="G7" s="142">
        <f>'Commande bonneterie CDF'!E7</f>
        <v>0</v>
      </c>
      <c r="H7" s="138"/>
      <c r="I7" s="139">
        <f>'Commande bonneterie CDF'!F7</f>
        <v>0</v>
      </c>
      <c r="J7" s="141"/>
      <c r="K7" s="142">
        <f>'Commande bonneterie CDF'!G7</f>
        <v>0</v>
      </c>
      <c r="L7" s="140" t="s">
        <v>7</v>
      </c>
      <c r="M7" s="139">
        <f>'Commande bonneterie CDF'!H7</f>
        <v>0</v>
      </c>
      <c r="N7" s="141"/>
      <c r="O7" s="142">
        <f>'Commande bonneterie CDF'!I7</f>
        <v>0</v>
      </c>
      <c r="P7" s="138"/>
      <c r="Q7" s="139">
        <f>'Commande bonneterie CDF'!J7</f>
        <v>0</v>
      </c>
      <c r="R7" s="141"/>
      <c r="S7" s="142">
        <f>'Commande bonneterie CDF'!K7</f>
        <v>0</v>
      </c>
      <c r="T7" s="138"/>
      <c r="U7" s="139">
        <f>'Commande bonneterie CDF'!L7</f>
        <v>0</v>
      </c>
      <c r="V7" s="141"/>
      <c r="W7" s="142">
        <f>'Commande bonneterie CDF'!M7</f>
        <v>0</v>
      </c>
      <c r="X7" s="138"/>
      <c r="Y7" s="139">
        <f>'Commande bonneterie CDF'!N7</f>
        <v>1</v>
      </c>
      <c r="Z7" s="143" t="s">
        <v>7</v>
      </c>
      <c r="AA7" s="142">
        <f>'Commande bonneterie CDF'!O7</f>
        <v>0</v>
      </c>
      <c r="AB7" s="138"/>
      <c r="AC7" s="139">
        <f>'Commande bonneterie CDF'!P7</f>
        <v>0</v>
      </c>
      <c r="AD7" s="141"/>
      <c r="AE7" s="142">
        <f>'Commande bonneterie CDF'!Q7</f>
        <v>0</v>
      </c>
      <c r="AF7" s="138"/>
      <c r="AG7" s="139">
        <f>'Commande bonneterie CDF'!R7</f>
        <v>0</v>
      </c>
      <c r="AH7" s="141"/>
      <c r="AI7" s="142">
        <f>'Commande bonneterie CDF'!S7</f>
        <v>0</v>
      </c>
      <c r="AJ7" s="138"/>
      <c r="AK7" s="139">
        <f>'Commande bonneterie CDF'!T7</f>
        <v>0</v>
      </c>
      <c r="AL7" s="141"/>
      <c r="AM7" s="142">
        <f>'Commande bonneterie CDF'!U7</f>
        <v>0</v>
      </c>
      <c r="AN7" s="144" t="s">
        <v>193</v>
      </c>
      <c r="AO7" s="139">
        <f>'Commande bonneterie CDF'!V7</f>
        <v>0</v>
      </c>
      <c r="AP7" s="145"/>
      <c r="AQ7" s="146">
        <f>'Commande bonneterie CDF'!W7</f>
        <v>48</v>
      </c>
      <c r="AT7" s="140" t="s">
        <v>194</v>
      </c>
      <c r="AU7" s="138"/>
    </row>
    <row r="8" spans="1:50" ht="18.75">
      <c r="A8" s="137" t="s">
        <v>93</v>
      </c>
      <c r="B8" s="138" t="s">
        <v>94</v>
      </c>
      <c r="C8" s="139">
        <f>'Commande bonneterie CDF'!C8</f>
        <v>0</v>
      </c>
      <c r="D8" s="147" t="s">
        <v>5</v>
      </c>
      <c r="E8" s="139">
        <f>'Commande bonneterie CDF'!D8</f>
        <v>1</v>
      </c>
      <c r="F8" s="143" t="s">
        <v>6</v>
      </c>
      <c r="G8" s="142">
        <f>'Commande bonneterie CDF'!E8</f>
        <v>1</v>
      </c>
      <c r="H8" s="140" t="s">
        <v>6</v>
      </c>
      <c r="I8" s="139">
        <f>'Commande bonneterie CDF'!F8</f>
        <v>0</v>
      </c>
      <c r="J8" s="141"/>
      <c r="K8" s="142">
        <f>'Commande bonneterie CDF'!G8</f>
        <v>0</v>
      </c>
      <c r="L8" s="147" t="s">
        <v>5</v>
      </c>
      <c r="M8" s="139">
        <f>'Commande bonneterie CDF'!H8</f>
        <v>0</v>
      </c>
      <c r="N8" s="141"/>
      <c r="O8" s="142">
        <f>'Commande bonneterie CDF'!I8</f>
        <v>0</v>
      </c>
      <c r="P8" s="138"/>
      <c r="Q8" s="139">
        <f>'Commande bonneterie CDF'!J8</f>
        <v>0</v>
      </c>
      <c r="R8" s="141"/>
      <c r="S8" s="142">
        <f>'Commande bonneterie CDF'!K8</f>
        <v>1</v>
      </c>
      <c r="T8" s="140" t="s">
        <v>5</v>
      </c>
      <c r="U8" s="139">
        <f>'Commande bonneterie CDF'!L8</f>
        <v>0</v>
      </c>
      <c r="V8" s="143"/>
      <c r="W8" s="142">
        <f>'Commande bonneterie CDF'!M8</f>
        <v>1</v>
      </c>
      <c r="X8" s="140" t="s">
        <v>6</v>
      </c>
      <c r="Y8" s="139">
        <f>'Commande bonneterie CDF'!N8</f>
        <v>0</v>
      </c>
      <c r="Z8" s="141"/>
      <c r="AA8" s="142">
        <f>'Commande bonneterie CDF'!O8</f>
        <v>1</v>
      </c>
      <c r="AB8" s="140" t="s">
        <v>5</v>
      </c>
      <c r="AC8" s="139">
        <f>'Commande bonneterie CDF'!P8</f>
        <v>1</v>
      </c>
      <c r="AD8" s="143" t="s">
        <v>5</v>
      </c>
      <c r="AE8" s="142">
        <f>'Commande bonneterie CDF'!Q8</f>
        <v>1</v>
      </c>
      <c r="AF8" s="140" t="s">
        <v>6</v>
      </c>
      <c r="AG8" s="139">
        <f>'Commande bonneterie CDF'!R8</f>
        <v>0</v>
      </c>
      <c r="AH8" s="141"/>
      <c r="AI8" s="142">
        <f>'Commande bonneterie CDF'!S8</f>
        <v>0</v>
      </c>
      <c r="AJ8" s="138"/>
      <c r="AK8" s="139">
        <f>'Commande bonneterie CDF'!T8</f>
        <v>0</v>
      </c>
      <c r="AL8" s="141"/>
      <c r="AM8" s="142">
        <f>'Commande bonneterie CDF'!U8</f>
        <v>0</v>
      </c>
      <c r="AN8" s="144" t="s">
        <v>193</v>
      </c>
      <c r="AO8" s="139">
        <f>'Commande bonneterie CDF'!V8</f>
        <v>1</v>
      </c>
      <c r="AP8" s="148" t="s">
        <v>5</v>
      </c>
      <c r="AQ8" s="146">
        <f t="shared" ref="AQ8:AQ58" si="0">SUM($C$5*C8,$E$5*E8,$G$5*G8,$I$5*I8,$K$5*K8,$M$5*M8,$O$5*O8,$Q$5*Q8,$S$5*S8,$U$5*U8,$W$5*W8,$Y$5*Y8,$AA$5*AA8,$AC$5*AC8,$AE$5*AE8,$AG$5*AG8,$AI$5*AI8,$AK$5*AK8,$AM$5*AM8,$AO$5*AO8)</f>
        <v>548.39999999999986</v>
      </c>
      <c r="AT8" s="140" t="s">
        <v>195</v>
      </c>
      <c r="AU8" s="149" t="s">
        <v>6</v>
      </c>
    </row>
    <row r="9" spans="1:50" ht="18.75">
      <c r="A9" s="137" t="s">
        <v>96</v>
      </c>
      <c r="B9" s="138" t="s">
        <v>97</v>
      </c>
      <c r="C9" s="139">
        <f>'Commande bonneterie CDF'!C9</f>
        <v>0</v>
      </c>
      <c r="D9" s="140" t="s">
        <v>5</v>
      </c>
      <c r="E9" s="139">
        <f>'Commande bonneterie CDF'!D9</f>
        <v>0</v>
      </c>
      <c r="F9" s="141"/>
      <c r="G9" s="142">
        <f>'Commande bonneterie CDF'!E9</f>
        <v>0</v>
      </c>
      <c r="H9" s="140"/>
      <c r="I9" s="139">
        <f>'Commande bonneterie CDF'!F9</f>
        <v>1</v>
      </c>
      <c r="J9" s="143" t="s">
        <v>6</v>
      </c>
      <c r="K9" s="142">
        <f>'Commande bonneterie CDF'!G9</f>
        <v>0</v>
      </c>
      <c r="L9" s="140" t="s">
        <v>5</v>
      </c>
      <c r="M9" s="139">
        <f>'Commande bonneterie CDF'!H9</f>
        <v>0</v>
      </c>
      <c r="N9" s="141"/>
      <c r="O9" s="142">
        <f>'Commande bonneterie CDF'!I9</f>
        <v>0</v>
      </c>
      <c r="P9" s="138"/>
      <c r="Q9" s="139">
        <f>'Commande bonneterie CDF'!J9</f>
        <v>0</v>
      </c>
      <c r="R9" s="143"/>
      <c r="S9" s="142">
        <f>'Commande bonneterie CDF'!K9</f>
        <v>1</v>
      </c>
      <c r="T9" s="140" t="s">
        <v>5</v>
      </c>
      <c r="U9" s="139">
        <f>'Commande bonneterie CDF'!L9</f>
        <v>0</v>
      </c>
      <c r="V9" s="141"/>
      <c r="W9" s="142">
        <f>'Commande bonneterie CDF'!M9</f>
        <v>0</v>
      </c>
      <c r="X9" s="138"/>
      <c r="Y9" s="139">
        <f>'Commande bonneterie CDF'!N9</f>
        <v>0</v>
      </c>
      <c r="Z9" s="141"/>
      <c r="AA9" s="142">
        <f>'Commande bonneterie CDF'!O9</f>
        <v>0</v>
      </c>
      <c r="AB9" s="138"/>
      <c r="AC9" s="139">
        <f>'Commande bonneterie CDF'!P9</f>
        <v>0</v>
      </c>
      <c r="AD9" s="141"/>
      <c r="AE9" s="142">
        <f>'Commande bonneterie CDF'!Q9</f>
        <v>0</v>
      </c>
      <c r="AF9" s="138"/>
      <c r="AG9" s="139">
        <f>'Commande bonneterie CDF'!R9</f>
        <v>0</v>
      </c>
      <c r="AH9" s="141"/>
      <c r="AI9" s="142">
        <f>'Commande bonneterie CDF'!S9</f>
        <v>0</v>
      </c>
      <c r="AJ9" s="138"/>
      <c r="AK9" s="139">
        <f>'Commande bonneterie CDF'!T9</f>
        <v>0</v>
      </c>
      <c r="AL9" s="141"/>
      <c r="AM9" s="142">
        <f>'Commande bonneterie CDF'!U9</f>
        <v>0</v>
      </c>
      <c r="AN9" s="144" t="s">
        <v>193</v>
      </c>
      <c r="AO9" s="139">
        <f>'Commande bonneterie CDF'!V9</f>
        <v>0</v>
      </c>
      <c r="AP9" s="145"/>
      <c r="AQ9" s="146">
        <f t="shared" si="0"/>
        <v>178.8</v>
      </c>
      <c r="AT9" s="140" t="s">
        <v>195</v>
      </c>
      <c r="AU9" s="149" t="s">
        <v>6</v>
      </c>
    </row>
    <row r="10" spans="1:50" ht="18.75">
      <c r="A10" s="137" t="s">
        <v>99</v>
      </c>
      <c r="B10" s="138" t="s">
        <v>100</v>
      </c>
      <c r="C10" s="139">
        <f>'Commande bonneterie CDF'!C10</f>
        <v>0</v>
      </c>
      <c r="D10" s="140" t="s">
        <v>5</v>
      </c>
      <c r="E10" s="139">
        <f>'Commande bonneterie CDF'!D10</f>
        <v>0</v>
      </c>
      <c r="F10" s="141"/>
      <c r="G10" s="142">
        <f>'Commande bonneterie CDF'!E10</f>
        <v>0</v>
      </c>
      <c r="H10" s="138"/>
      <c r="I10" s="139">
        <f>'Commande bonneterie CDF'!F10</f>
        <v>0</v>
      </c>
      <c r="J10" s="141"/>
      <c r="K10" s="142">
        <f>'Commande bonneterie CDF'!G10</f>
        <v>0</v>
      </c>
      <c r="L10" s="140" t="s">
        <v>5</v>
      </c>
      <c r="M10" s="139">
        <f>'Commande bonneterie CDF'!H10</f>
        <v>0</v>
      </c>
      <c r="N10" s="141"/>
      <c r="O10" s="142">
        <f>'Commande bonneterie CDF'!I10</f>
        <v>0</v>
      </c>
      <c r="P10" s="138"/>
      <c r="Q10" s="139">
        <f>'Commande bonneterie CDF'!J10</f>
        <v>0</v>
      </c>
      <c r="R10" s="141"/>
      <c r="S10" s="142">
        <f>'Commande bonneterie CDF'!K10</f>
        <v>0</v>
      </c>
      <c r="T10" s="138"/>
      <c r="U10" s="139">
        <f>'Commande bonneterie CDF'!L10</f>
        <v>0</v>
      </c>
      <c r="V10" s="141"/>
      <c r="W10" s="142">
        <f>'Commande bonneterie CDF'!M10</f>
        <v>1</v>
      </c>
      <c r="X10" s="140" t="s">
        <v>6</v>
      </c>
      <c r="Y10" s="139">
        <f>'Commande bonneterie CDF'!N10</f>
        <v>1</v>
      </c>
      <c r="Z10" s="143" t="s">
        <v>5</v>
      </c>
      <c r="AA10" s="142">
        <f>'Commande bonneterie CDF'!O10</f>
        <v>0</v>
      </c>
      <c r="AB10" s="138"/>
      <c r="AC10" s="139">
        <f>'Commande bonneterie CDF'!P10</f>
        <v>1</v>
      </c>
      <c r="AD10" s="143" t="s">
        <v>5</v>
      </c>
      <c r="AE10" s="142">
        <f>'Commande bonneterie CDF'!Q10</f>
        <v>0</v>
      </c>
      <c r="AF10" s="138"/>
      <c r="AG10" s="139">
        <f>'Commande bonneterie CDF'!R10</f>
        <v>0</v>
      </c>
      <c r="AH10" s="141"/>
      <c r="AI10" s="142">
        <f>'Commande bonneterie CDF'!S10</f>
        <v>0</v>
      </c>
      <c r="AJ10" s="138"/>
      <c r="AK10" s="139">
        <f>'Commande bonneterie CDF'!T10</f>
        <v>0</v>
      </c>
      <c r="AL10" s="141"/>
      <c r="AM10" s="142">
        <f>'Commande bonneterie CDF'!U10</f>
        <v>0</v>
      </c>
      <c r="AN10" s="144" t="s">
        <v>196</v>
      </c>
      <c r="AO10" s="139">
        <f>'Commande bonneterie CDF'!V10</f>
        <v>1</v>
      </c>
      <c r="AP10" s="148" t="s">
        <v>5</v>
      </c>
      <c r="AQ10" s="146">
        <f t="shared" si="0"/>
        <v>211.20000000000002</v>
      </c>
      <c r="AT10" s="140" t="s">
        <v>197</v>
      </c>
      <c r="AU10" s="138"/>
    </row>
    <row r="11" spans="1:50" ht="18.75">
      <c r="A11" s="137" t="s">
        <v>102</v>
      </c>
      <c r="B11" s="138" t="s">
        <v>103</v>
      </c>
      <c r="C11" s="139">
        <f>'Commande bonneterie CDF'!C11</f>
        <v>0</v>
      </c>
      <c r="D11" s="140" t="s">
        <v>5</v>
      </c>
      <c r="E11" s="139">
        <f>'Commande bonneterie CDF'!D11</f>
        <v>0</v>
      </c>
      <c r="F11" s="141"/>
      <c r="G11" s="142">
        <f>'Commande bonneterie CDF'!E11</f>
        <v>0</v>
      </c>
      <c r="H11" s="138"/>
      <c r="I11" s="139">
        <f>'Commande bonneterie CDF'!F11</f>
        <v>0</v>
      </c>
      <c r="J11" s="141"/>
      <c r="K11" s="142">
        <f>'Commande bonneterie CDF'!G11</f>
        <v>0</v>
      </c>
      <c r="L11" s="140" t="s">
        <v>5</v>
      </c>
      <c r="M11" s="139">
        <f>'Commande bonneterie CDF'!H11</f>
        <v>0</v>
      </c>
      <c r="N11" s="141"/>
      <c r="O11" s="142">
        <f>'Commande bonneterie CDF'!I11</f>
        <v>0</v>
      </c>
      <c r="P11" s="138"/>
      <c r="Q11" s="139">
        <f>'Commande bonneterie CDF'!J11</f>
        <v>0</v>
      </c>
      <c r="R11" s="141"/>
      <c r="S11" s="142">
        <f>'Commande bonneterie CDF'!K11</f>
        <v>0</v>
      </c>
      <c r="T11" s="138"/>
      <c r="U11" s="139">
        <f>'Commande bonneterie CDF'!L11</f>
        <v>0</v>
      </c>
      <c r="V11" s="141"/>
      <c r="W11" s="142">
        <f>'Commande bonneterie CDF'!M11</f>
        <v>0</v>
      </c>
      <c r="X11" s="138"/>
      <c r="Y11" s="139">
        <f>'Commande bonneterie CDF'!N11</f>
        <v>0</v>
      </c>
      <c r="Z11" s="141"/>
      <c r="AA11" s="142">
        <f>'Commande bonneterie CDF'!O11</f>
        <v>0</v>
      </c>
      <c r="AB11" s="138"/>
      <c r="AC11" s="139">
        <f>'Commande bonneterie CDF'!P11</f>
        <v>0</v>
      </c>
      <c r="AD11" s="141"/>
      <c r="AE11" s="142">
        <f>'Commande bonneterie CDF'!Q11</f>
        <v>0</v>
      </c>
      <c r="AF11" s="138"/>
      <c r="AG11" s="139">
        <f>'Commande bonneterie CDF'!R11</f>
        <v>0</v>
      </c>
      <c r="AH11" s="141"/>
      <c r="AI11" s="142">
        <f>'Commande bonneterie CDF'!S11</f>
        <v>0</v>
      </c>
      <c r="AJ11" s="138"/>
      <c r="AK11" s="139">
        <f>'Commande bonneterie CDF'!T11</f>
        <v>0</v>
      </c>
      <c r="AL11" s="141"/>
      <c r="AM11" s="142">
        <f>'Commande bonneterie CDF'!U11</f>
        <v>0</v>
      </c>
      <c r="AN11" s="144" t="s">
        <v>193</v>
      </c>
      <c r="AO11" s="139">
        <f>'Commande bonneterie CDF'!V11</f>
        <v>0</v>
      </c>
      <c r="AP11" s="145"/>
      <c r="AQ11" s="146">
        <f t="shared" si="0"/>
        <v>0</v>
      </c>
      <c r="AT11" s="140" t="s">
        <v>197</v>
      </c>
      <c r="AU11" s="138"/>
    </row>
    <row r="12" spans="1:50" ht="18.75">
      <c r="A12" s="137" t="s">
        <v>104</v>
      </c>
      <c r="B12" s="138" t="s">
        <v>105</v>
      </c>
      <c r="C12" s="139">
        <f>'Commande bonneterie CDF'!C12</f>
        <v>0</v>
      </c>
      <c r="D12" s="140" t="s">
        <v>5</v>
      </c>
      <c r="E12" s="139">
        <f>'Commande bonneterie CDF'!D12</f>
        <v>0</v>
      </c>
      <c r="F12" s="141"/>
      <c r="G12" s="142">
        <f>'Commande bonneterie CDF'!E12</f>
        <v>0</v>
      </c>
      <c r="H12" s="138"/>
      <c r="I12" s="139">
        <f>'Commande bonneterie CDF'!F12</f>
        <v>0</v>
      </c>
      <c r="J12" s="141"/>
      <c r="K12" s="142">
        <f>'Commande bonneterie CDF'!G12</f>
        <v>0</v>
      </c>
      <c r="L12" s="140" t="s">
        <v>5</v>
      </c>
      <c r="M12" s="139">
        <f>'Commande bonneterie CDF'!H12</f>
        <v>0</v>
      </c>
      <c r="N12" s="141"/>
      <c r="O12" s="142">
        <f>'Commande bonneterie CDF'!I12</f>
        <v>0</v>
      </c>
      <c r="P12" s="138"/>
      <c r="Q12" s="139">
        <f>'Commande bonneterie CDF'!J12</f>
        <v>0</v>
      </c>
      <c r="R12" s="141"/>
      <c r="S12" s="142">
        <f>'Commande bonneterie CDF'!K12</f>
        <v>0</v>
      </c>
      <c r="T12" s="138"/>
      <c r="U12" s="139">
        <f>'Commande bonneterie CDF'!L12</f>
        <v>0</v>
      </c>
      <c r="V12" s="141"/>
      <c r="W12" s="142">
        <f>'Commande bonneterie CDF'!M12</f>
        <v>0</v>
      </c>
      <c r="X12" s="138"/>
      <c r="Y12" s="139">
        <f>'Commande bonneterie CDF'!N12</f>
        <v>0</v>
      </c>
      <c r="Z12" s="141"/>
      <c r="AA12" s="142">
        <f>'Commande bonneterie CDF'!O12</f>
        <v>0</v>
      </c>
      <c r="AB12" s="138"/>
      <c r="AC12" s="139">
        <f>'Commande bonneterie CDF'!P12</f>
        <v>0</v>
      </c>
      <c r="AD12" s="141"/>
      <c r="AE12" s="142">
        <f>'Commande bonneterie CDF'!Q12</f>
        <v>0</v>
      </c>
      <c r="AF12" s="138"/>
      <c r="AG12" s="139">
        <f>'Commande bonneterie CDF'!R12</f>
        <v>0</v>
      </c>
      <c r="AH12" s="141"/>
      <c r="AI12" s="142">
        <f>'Commande bonneterie CDF'!S12</f>
        <v>0</v>
      </c>
      <c r="AJ12" s="138"/>
      <c r="AK12" s="139">
        <f>'Commande bonneterie CDF'!T12</f>
        <v>0</v>
      </c>
      <c r="AL12" s="141"/>
      <c r="AM12" s="142">
        <f>'Commande bonneterie CDF'!U12</f>
        <v>0</v>
      </c>
      <c r="AN12" s="144" t="s">
        <v>196</v>
      </c>
      <c r="AO12" s="150">
        <v>1</v>
      </c>
      <c r="AP12" s="148" t="s">
        <v>5</v>
      </c>
      <c r="AQ12" s="146">
        <f t="shared" si="0"/>
        <v>16.8</v>
      </c>
      <c r="AT12" s="140" t="s">
        <v>197</v>
      </c>
      <c r="AU12" s="138"/>
    </row>
    <row r="13" spans="1:50" ht="18.75">
      <c r="A13" s="151" t="s">
        <v>107</v>
      </c>
      <c r="B13" s="138" t="s">
        <v>108</v>
      </c>
      <c r="C13" s="139">
        <f>'Commande bonneterie CDF'!C13</f>
        <v>0</v>
      </c>
      <c r="D13" s="140" t="s">
        <v>4</v>
      </c>
      <c r="E13" s="139">
        <f>'Commande bonneterie CDF'!D13</f>
        <v>0</v>
      </c>
      <c r="F13" s="141"/>
      <c r="G13" s="142">
        <f>'Commande bonneterie CDF'!E13</f>
        <v>0</v>
      </c>
      <c r="H13" s="138"/>
      <c r="I13" s="139">
        <f>'Commande bonneterie CDF'!F13</f>
        <v>0</v>
      </c>
      <c r="J13" s="141"/>
      <c r="K13" s="142">
        <f>'Commande bonneterie CDF'!G13</f>
        <v>0</v>
      </c>
      <c r="L13" s="140" t="s">
        <v>4</v>
      </c>
      <c r="M13" s="139">
        <f>'Commande bonneterie CDF'!H13</f>
        <v>0</v>
      </c>
      <c r="N13" s="141"/>
      <c r="O13" s="142">
        <f>'Commande bonneterie CDF'!I13</f>
        <v>0</v>
      </c>
      <c r="P13" s="138"/>
      <c r="Q13" s="139">
        <f>'Commande bonneterie CDF'!J13</f>
        <v>0</v>
      </c>
      <c r="R13" s="141"/>
      <c r="S13" s="142">
        <f>'Commande bonneterie CDF'!K13</f>
        <v>0</v>
      </c>
      <c r="T13" s="138"/>
      <c r="U13" s="139">
        <f>'Commande bonneterie CDF'!L13</f>
        <v>0</v>
      </c>
      <c r="V13" s="141"/>
      <c r="W13" s="142">
        <f>'Commande bonneterie CDF'!M13</f>
        <v>0</v>
      </c>
      <c r="X13" s="138"/>
      <c r="Y13" s="139">
        <f>'Commande bonneterie CDF'!N13</f>
        <v>0</v>
      </c>
      <c r="Z13" s="141"/>
      <c r="AA13" s="142">
        <f>'Commande bonneterie CDF'!O13</f>
        <v>0</v>
      </c>
      <c r="AB13" s="138"/>
      <c r="AC13" s="139">
        <f>'Commande bonneterie CDF'!P13</f>
        <v>0</v>
      </c>
      <c r="AD13" s="141"/>
      <c r="AE13" s="142">
        <f>'Commande bonneterie CDF'!Q13</f>
        <v>0</v>
      </c>
      <c r="AF13" s="138"/>
      <c r="AG13" s="139">
        <f>'Commande bonneterie CDF'!R13</f>
        <v>0</v>
      </c>
      <c r="AH13" s="141"/>
      <c r="AI13" s="142">
        <f>'Commande bonneterie CDF'!S13</f>
        <v>0</v>
      </c>
      <c r="AJ13" s="138"/>
      <c r="AK13" s="139">
        <f>'Commande bonneterie CDF'!T13</f>
        <v>0</v>
      </c>
      <c r="AL13" s="141"/>
      <c r="AM13" s="142">
        <f>'Commande bonneterie CDF'!U13</f>
        <v>0</v>
      </c>
      <c r="AN13" s="144" t="s">
        <v>196</v>
      </c>
      <c r="AO13" s="139">
        <f>'Commande bonneterie CDF'!V13</f>
        <v>0</v>
      </c>
      <c r="AP13" s="145"/>
      <c r="AQ13" s="146">
        <f t="shared" si="0"/>
        <v>0</v>
      </c>
      <c r="AT13" s="140" t="s">
        <v>197</v>
      </c>
      <c r="AU13" s="138"/>
    </row>
    <row r="14" spans="1:50" ht="18.75">
      <c r="A14" s="151" t="s">
        <v>109</v>
      </c>
      <c r="B14" s="140" t="s">
        <v>110</v>
      </c>
      <c r="C14" s="139">
        <f>'Commande bonneterie CDF'!C14</f>
        <v>0</v>
      </c>
      <c r="D14" s="140" t="s">
        <v>6</v>
      </c>
      <c r="E14" s="139">
        <f>'Commande bonneterie CDF'!D14</f>
        <v>0</v>
      </c>
      <c r="F14" s="141"/>
      <c r="G14" s="142">
        <f>'Commande bonneterie CDF'!E14</f>
        <v>0</v>
      </c>
      <c r="H14" s="138"/>
      <c r="I14" s="139">
        <f>'Commande bonneterie CDF'!F14</f>
        <v>0</v>
      </c>
      <c r="J14" s="141"/>
      <c r="K14" s="142">
        <f>'Commande bonneterie CDF'!G14</f>
        <v>0</v>
      </c>
      <c r="L14" s="140" t="s">
        <v>6</v>
      </c>
      <c r="M14" s="139">
        <f>'Commande bonneterie CDF'!H14</f>
        <v>0</v>
      </c>
      <c r="N14" s="141"/>
      <c r="O14" s="142">
        <f>'Commande bonneterie CDF'!I14</f>
        <v>0</v>
      </c>
      <c r="P14" s="138"/>
      <c r="Q14" s="139">
        <f>'Commande bonneterie CDF'!J14</f>
        <v>0</v>
      </c>
      <c r="R14" s="141"/>
      <c r="S14" s="142">
        <f>'Commande bonneterie CDF'!K14</f>
        <v>0</v>
      </c>
      <c r="T14" s="138"/>
      <c r="U14" s="139">
        <f>'Commande bonneterie CDF'!L14</f>
        <v>0</v>
      </c>
      <c r="V14" s="141"/>
      <c r="W14" s="142">
        <f>'Commande bonneterie CDF'!M14</f>
        <v>0</v>
      </c>
      <c r="X14" s="138"/>
      <c r="Y14" s="139">
        <f>'Commande bonneterie CDF'!N14</f>
        <v>0</v>
      </c>
      <c r="Z14" s="141"/>
      <c r="AA14" s="142">
        <f>'Commande bonneterie CDF'!O14</f>
        <v>0</v>
      </c>
      <c r="AB14" s="138"/>
      <c r="AC14" s="139">
        <f>'Commande bonneterie CDF'!P14</f>
        <v>0</v>
      </c>
      <c r="AD14" s="141"/>
      <c r="AE14" s="142">
        <f>'Commande bonneterie CDF'!Q14</f>
        <v>0</v>
      </c>
      <c r="AF14" s="138"/>
      <c r="AG14" s="139">
        <f>'Commande bonneterie CDF'!R14</f>
        <v>0</v>
      </c>
      <c r="AH14" s="141"/>
      <c r="AI14" s="142">
        <f>'Commande bonneterie CDF'!S14</f>
        <v>0</v>
      </c>
      <c r="AJ14" s="138"/>
      <c r="AK14" s="139">
        <f>'Commande bonneterie CDF'!T14</f>
        <v>0</v>
      </c>
      <c r="AL14" s="141"/>
      <c r="AM14" s="142">
        <f>'Commande bonneterie CDF'!U14</f>
        <v>0</v>
      </c>
      <c r="AN14" s="144" t="s">
        <v>193</v>
      </c>
      <c r="AO14" s="139">
        <f>'Commande bonneterie CDF'!V14</f>
        <v>0</v>
      </c>
      <c r="AP14" s="145"/>
      <c r="AQ14" s="146">
        <f t="shared" si="0"/>
        <v>0</v>
      </c>
      <c r="AT14" s="140" t="s">
        <v>197</v>
      </c>
      <c r="AU14" s="140"/>
    </row>
    <row r="15" spans="1:50" ht="18.75">
      <c r="A15" s="137" t="s">
        <v>111</v>
      </c>
      <c r="B15" s="138" t="s">
        <v>112</v>
      </c>
      <c r="C15" s="139">
        <f>'Commande bonneterie CDF'!C15</f>
        <v>0</v>
      </c>
      <c r="D15" s="140" t="s">
        <v>5</v>
      </c>
      <c r="E15" s="139">
        <f>'Commande bonneterie CDF'!D15</f>
        <v>0</v>
      </c>
      <c r="F15" s="141"/>
      <c r="G15" s="142">
        <f>'Commande bonneterie CDF'!E15</f>
        <v>0</v>
      </c>
      <c r="H15" s="138"/>
      <c r="I15" s="139">
        <f>'Commande bonneterie CDF'!F15</f>
        <v>0</v>
      </c>
      <c r="J15" s="141"/>
      <c r="K15" s="142">
        <f>'Commande bonneterie CDF'!G15</f>
        <v>0</v>
      </c>
      <c r="L15" s="140" t="s">
        <v>5</v>
      </c>
      <c r="M15" s="139">
        <f>'Commande bonneterie CDF'!H15</f>
        <v>0</v>
      </c>
      <c r="N15" s="141"/>
      <c r="O15" s="142">
        <f>'Commande bonneterie CDF'!I15</f>
        <v>0</v>
      </c>
      <c r="P15" s="138"/>
      <c r="Q15" s="139">
        <f>'Commande bonneterie CDF'!J15</f>
        <v>0</v>
      </c>
      <c r="R15" s="141"/>
      <c r="S15" s="142">
        <f>'Commande bonneterie CDF'!K15</f>
        <v>0</v>
      </c>
      <c r="T15" s="138"/>
      <c r="U15" s="139">
        <f>'Commande bonneterie CDF'!L15</f>
        <v>0</v>
      </c>
      <c r="V15" s="141"/>
      <c r="W15" s="142">
        <f>'Commande bonneterie CDF'!M15</f>
        <v>0</v>
      </c>
      <c r="X15" s="138"/>
      <c r="Y15" s="139">
        <f>'Commande bonneterie CDF'!N15</f>
        <v>0</v>
      </c>
      <c r="Z15" s="141"/>
      <c r="AA15" s="142">
        <f>'Commande bonneterie CDF'!O15</f>
        <v>0</v>
      </c>
      <c r="AB15" s="138"/>
      <c r="AC15" s="139">
        <f>'Commande bonneterie CDF'!P15</f>
        <v>0</v>
      </c>
      <c r="AD15" s="141"/>
      <c r="AE15" s="142">
        <f>'Commande bonneterie CDF'!Q15</f>
        <v>0</v>
      </c>
      <c r="AF15" s="138"/>
      <c r="AG15" s="139">
        <f>'Commande bonneterie CDF'!R15</f>
        <v>0</v>
      </c>
      <c r="AH15" s="141"/>
      <c r="AI15" s="142">
        <f>'Commande bonneterie CDF'!S15</f>
        <v>0</v>
      </c>
      <c r="AJ15" s="138"/>
      <c r="AK15" s="139">
        <f>'Commande bonneterie CDF'!T15</f>
        <v>0</v>
      </c>
      <c r="AL15" s="141"/>
      <c r="AM15" s="142">
        <f>'Commande bonneterie CDF'!U15</f>
        <v>0</v>
      </c>
      <c r="AN15" s="144" t="s">
        <v>193</v>
      </c>
      <c r="AO15" s="139">
        <f>'Commande bonneterie CDF'!V15</f>
        <v>0</v>
      </c>
      <c r="AP15" s="145"/>
      <c r="AQ15" s="146">
        <f t="shared" si="0"/>
        <v>0</v>
      </c>
      <c r="AT15" s="140" t="s">
        <v>197</v>
      </c>
      <c r="AU15" s="138"/>
    </row>
    <row r="16" spans="1:50" ht="18.75">
      <c r="A16" s="137" t="s">
        <v>113</v>
      </c>
      <c r="B16" s="138" t="s">
        <v>114</v>
      </c>
      <c r="C16" s="139">
        <f>'Commande bonneterie CDF'!C16</f>
        <v>0</v>
      </c>
      <c r="D16" s="140" t="s">
        <v>6</v>
      </c>
      <c r="E16" s="139">
        <f>'Commande bonneterie CDF'!D16</f>
        <v>0</v>
      </c>
      <c r="F16" s="141"/>
      <c r="G16" s="142">
        <f>'Commande bonneterie CDF'!E16</f>
        <v>0</v>
      </c>
      <c r="H16" s="138"/>
      <c r="I16" s="139">
        <f>'Commande bonneterie CDF'!F16</f>
        <v>0</v>
      </c>
      <c r="J16" s="141"/>
      <c r="K16" s="142">
        <f>'Commande bonneterie CDF'!G16</f>
        <v>0</v>
      </c>
      <c r="L16" s="140" t="s">
        <v>6</v>
      </c>
      <c r="M16" s="139">
        <f>'Commande bonneterie CDF'!H16</f>
        <v>0</v>
      </c>
      <c r="N16" s="141"/>
      <c r="O16" s="142">
        <f>'Commande bonneterie CDF'!I16</f>
        <v>0</v>
      </c>
      <c r="P16" s="138"/>
      <c r="Q16" s="139">
        <f>'Commande bonneterie CDF'!J16</f>
        <v>0</v>
      </c>
      <c r="R16" s="141"/>
      <c r="S16" s="142">
        <f>'Commande bonneterie CDF'!K16</f>
        <v>0</v>
      </c>
      <c r="T16" s="138"/>
      <c r="U16" s="139">
        <f>'Commande bonneterie CDF'!L16</f>
        <v>0</v>
      </c>
      <c r="V16" s="141"/>
      <c r="W16" s="142">
        <f>'Commande bonneterie CDF'!M16</f>
        <v>0</v>
      </c>
      <c r="X16" s="140"/>
      <c r="Y16" s="139">
        <f>'Commande bonneterie CDF'!N16</f>
        <v>1</v>
      </c>
      <c r="Z16" s="143" t="s">
        <v>7</v>
      </c>
      <c r="AA16" s="142">
        <f>'Commande bonneterie CDF'!O16</f>
        <v>0</v>
      </c>
      <c r="AB16" s="138"/>
      <c r="AC16" s="139">
        <f>'Commande bonneterie CDF'!P16</f>
        <v>0</v>
      </c>
      <c r="AD16" s="141"/>
      <c r="AE16" s="142">
        <f>'Commande bonneterie CDF'!Q16</f>
        <v>0</v>
      </c>
      <c r="AF16" s="138"/>
      <c r="AG16" s="139">
        <f>'Commande bonneterie CDF'!R16</f>
        <v>0</v>
      </c>
      <c r="AH16" s="141"/>
      <c r="AI16" s="142">
        <f>'Commande bonneterie CDF'!S16</f>
        <v>0</v>
      </c>
      <c r="AJ16" s="138"/>
      <c r="AK16" s="139">
        <f>'Commande bonneterie CDF'!T16</f>
        <v>0</v>
      </c>
      <c r="AL16" s="141"/>
      <c r="AM16" s="142">
        <f>'Commande bonneterie CDF'!U16</f>
        <v>0</v>
      </c>
      <c r="AN16" s="144" t="s">
        <v>193</v>
      </c>
      <c r="AO16" s="139">
        <f>'Commande bonneterie CDF'!V16</f>
        <v>0</v>
      </c>
      <c r="AP16" s="145"/>
      <c r="AQ16" s="146">
        <f t="shared" si="0"/>
        <v>48</v>
      </c>
      <c r="AT16" s="140" t="s">
        <v>197</v>
      </c>
      <c r="AU16" s="138"/>
    </row>
    <row r="17" spans="1:47" ht="18.75">
      <c r="A17" s="137" t="s">
        <v>115</v>
      </c>
      <c r="B17" s="138" t="s">
        <v>116</v>
      </c>
      <c r="C17" s="139">
        <f>'Commande bonneterie CDF'!C17</f>
        <v>0</v>
      </c>
      <c r="D17" s="138"/>
      <c r="E17" s="139">
        <f>'Commande bonneterie CDF'!D17</f>
        <v>0</v>
      </c>
      <c r="F17" s="141"/>
      <c r="G17" s="142">
        <f>'Commande bonneterie CDF'!E17</f>
        <v>0</v>
      </c>
      <c r="H17" s="138"/>
      <c r="I17" s="139">
        <f>'Commande bonneterie CDF'!F17</f>
        <v>0</v>
      </c>
      <c r="J17" s="141"/>
      <c r="K17" s="142">
        <f>'Commande bonneterie CDF'!G17</f>
        <v>0</v>
      </c>
      <c r="L17" s="138"/>
      <c r="M17" s="139">
        <f>'Commande bonneterie CDF'!H17</f>
        <v>0</v>
      </c>
      <c r="N17" s="141"/>
      <c r="O17" s="142">
        <f>'Commande bonneterie CDF'!I17</f>
        <v>0</v>
      </c>
      <c r="P17" s="138"/>
      <c r="Q17" s="139">
        <f>'Commande bonneterie CDF'!J17</f>
        <v>0</v>
      </c>
      <c r="R17" s="141"/>
      <c r="S17" s="142">
        <f>'Commande bonneterie CDF'!K17</f>
        <v>0</v>
      </c>
      <c r="T17" s="138"/>
      <c r="U17" s="139">
        <f>'Commande bonneterie CDF'!L17</f>
        <v>0</v>
      </c>
      <c r="V17" s="141"/>
      <c r="W17" s="142">
        <f>'Commande bonneterie CDF'!M17</f>
        <v>0</v>
      </c>
      <c r="X17" s="138"/>
      <c r="Y17" s="139">
        <f>'Commande bonneterie CDF'!N17</f>
        <v>0</v>
      </c>
      <c r="Z17" s="141"/>
      <c r="AA17" s="142">
        <f>'Commande bonneterie CDF'!O17</f>
        <v>0</v>
      </c>
      <c r="AB17" s="138"/>
      <c r="AC17" s="139">
        <f>'Commande bonneterie CDF'!P17</f>
        <v>0</v>
      </c>
      <c r="AD17" s="141"/>
      <c r="AE17" s="142">
        <f>'Commande bonneterie CDF'!Q17</f>
        <v>0</v>
      </c>
      <c r="AF17" s="138"/>
      <c r="AG17" s="139">
        <f>'Commande bonneterie CDF'!R17</f>
        <v>0</v>
      </c>
      <c r="AH17" s="141"/>
      <c r="AI17" s="142">
        <f>'Commande bonneterie CDF'!S17</f>
        <v>0</v>
      </c>
      <c r="AJ17" s="138"/>
      <c r="AK17" s="139">
        <f>'Commande bonneterie CDF'!T17</f>
        <v>0</v>
      </c>
      <c r="AL17" s="141"/>
      <c r="AM17" s="142">
        <f>'Commande bonneterie CDF'!U17</f>
        <v>0</v>
      </c>
      <c r="AN17" s="152"/>
      <c r="AO17" s="139">
        <f>'Commande bonneterie CDF'!V17</f>
        <v>0</v>
      </c>
      <c r="AP17" s="145"/>
      <c r="AQ17" s="146">
        <f t="shared" si="0"/>
        <v>0</v>
      </c>
      <c r="AT17" s="140" t="s">
        <v>197</v>
      </c>
      <c r="AU17" s="138"/>
    </row>
    <row r="18" spans="1:47" ht="18.75">
      <c r="A18" s="137" t="s">
        <v>117</v>
      </c>
      <c r="B18" s="138" t="s">
        <v>118</v>
      </c>
      <c r="C18" s="139">
        <f>'Commande bonneterie CDF'!C18</f>
        <v>0</v>
      </c>
      <c r="D18" s="140" t="s">
        <v>6</v>
      </c>
      <c r="E18" s="139">
        <f>'Commande bonneterie CDF'!D18</f>
        <v>0</v>
      </c>
      <c r="F18" s="141"/>
      <c r="G18" s="142">
        <f>'Commande bonneterie CDF'!E18</f>
        <v>0</v>
      </c>
      <c r="H18" s="138"/>
      <c r="I18" s="139">
        <f>'Commande bonneterie CDF'!F18</f>
        <v>0</v>
      </c>
      <c r="J18" s="141"/>
      <c r="K18" s="142">
        <f>'Commande bonneterie CDF'!G18</f>
        <v>0</v>
      </c>
      <c r="L18" s="140" t="s">
        <v>6</v>
      </c>
      <c r="M18" s="139">
        <f>'Commande bonneterie CDF'!H18</f>
        <v>0</v>
      </c>
      <c r="N18" s="141"/>
      <c r="O18" s="142">
        <f>'Commande bonneterie CDF'!I18</f>
        <v>0</v>
      </c>
      <c r="P18" s="138"/>
      <c r="Q18" s="139">
        <f>'Commande bonneterie CDF'!J18</f>
        <v>0</v>
      </c>
      <c r="R18" s="141"/>
      <c r="S18" s="142">
        <f>'Commande bonneterie CDF'!K18</f>
        <v>0</v>
      </c>
      <c r="T18" s="138"/>
      <c r="U18" s="139">
        <f>'Commande bonneterie CDF'!L18</f>
        <v>0</v>
      </c>
      <c r="V18" s="141"/>
      <c r="W18" s="142">
        <f>'Commande bonneterie CDF'!M18</f>
        <v>0</v>
      </c>
      <c r="X18" s="138"/>
      <c r="Y18" s="139">
        <f>'Commande bonneterie CDF'!N18</f>
        <v>0</v>
      </c>
      <c r="Z18" s="141"/>
      <c r="AA18" s="142">
        <f>'Commande bonneterie CDF'!O18</f>
        <v>0</v>
      </c>
      <c r="AB18" s="138"/>
      <c r="AC18" s="139">
        <f>'Commande bonneterie CDF'!P18</f>
        <v>0</v>
      </c>
      <c r="AD18" s="141"/>
      <c r="AE18" s="142">
        <f>'Commande bonneterie CDF'!Q18</f>
        <v>0</v>
      </c>
      <c r="AF18" s="138"/>
      <c r="AG18" s="139">
        <f>'Commande bonneterie CDF'!R18</f>
        <v>1</v>
      </c>
      <c r="AH18" s="143" t="s">
        <v>6</v>
      </c>
      <c r="AI18" s="142">
        <f>'Commande bonneterie CDF'!S18</f>
        <v>0</v>
      </c>
      <c r="AJ18" s="138"/>
      <c r="AK18" s="139">
        <f>'Commande bonneterie CDF'!T18</f>
        <v>0</v>
      </c>
      <c r="AL18" s="141"/>
      <c r="AM18" s="142">
        <f>'Commande bonneterie CDF'!U18</f>
        <v>0</v>
      </c>
      <c r="AN18" s="144" t="s">
        <v>193</v>
      </c>
      <c r="AO18" s="139">
        <f>'Commande bonneterie CDF'!V18</f>
        <v>1</v>
      </c>
      <c r="AP18" s="148" t="s">
        <v>6</v>
      </c>
      <c r="AQ18" s="146">
        <f t="shared" si="0"/>
        <v>31.200000000000003</v>
      </c>
      <c r="AT18" s="140" t="s">
        <v>194</v>
      </c>
      <c r="AU18" s="138"/>
    </row>
    <row r="19" spans="1:47" ht="18.75">
      <c r="A19" s="137" t="s">
        <v>119</v>
      </c>
      <c r="B19" s="138" t="s">
        <v>120</v>
      </c>
      <c r="C19" s="139">
        <f>'Commande bonneterie CDF'!C19</f>
        <v>0</v>
      </c>
      <c r="D19" s="140" t="s">
        <v>6</v>
      </c>
      <c r="E19" s="139">
        <f>'Commande bonneterie CDF'!D19</f>
        <v>0</v>
      </c>
      <c r="F19" s="141"/>
      <c r="G19" s="142">
        <f>'Commande bonneterie CDF'!E19</f>
        <v>0</v>
      </c>
      <c r="H19" s="138"/>
      <c r="I19" s="139">
        <f>'Commande bonneterie CDF'!F19</f>
        <v>0</v>
      </c>
      <c r="J19" s="141"/>
      <c r="K19" s="142">
        <f>'Commande bonneterie CDF'!G19</f>
        <v>0</v>
      </c>
      <c r="L19" s="140" t="s">
        <v>6</v>
      </c>
      <c r="M19" s="139">
        <f>'Commande bonneterie CDF'!H19</f>
        <v>1</v>
      </c>
      <c r="N19" s="143" t="s">
        <v>6</v>
      </c>
      <c r="O19" s="142">
        <f>'Commande bonneterie CDF'!I19</f>
        <v>0</v>
      </c>
      <c r="P19" s="138"/>
      <c r="Q19" s="139">
        <f>'Commande bonneterie CDF'!J19</f>
        <v>0</v>
      </c>
      <c r="R19" s="141"/>
      <c r="S19" s="142">
        <f>'Commande bonneterie CDF'!K19</f>
        <v>0</v>
      </c>
      <c r="T19" s="138"/>
      <c r="U19" s="139">
        <f>'Commande bonneterie CDF'!L19</f>
        <v>0</v>
      </c>
      <c r="V19" s="141"/>
      <c r="W19" s="142">
        <f>'Commande bonneterie CDF'!M19</f>
        <v>0</v>
      </c>
      <c r="X19" s="138"/>
      <c r="Y19" s="139">
        <f>'Commande bonneterie CDF'!N19</f>
        <v>0</v>
      </c>
      <c r="Z19" s="141"/>
      <c r="AA19" s="142">
        <f>'Commande bonneterie CDF'!O19</f>
        <v>0</v>
      </c>
      <c r="AB19" s="138"/>
      <c r="AC19" s="139">
        <f>'Commande bonneterie CDF'!P19</f>
        <v>0</v>
      </c>
      <c r="AD19" s="141"/>
      <c r="AE19" s="142">
        <f>'Commande bonneterie CDF'!Q19</f>
        <v>0</v>
      </c>
      <c r="AF19" s="138"/>
      <c r="AG19" s="139">
        <f>'Commande bonneterie CDF'!R19</f>
        <v>0</v>
      </c>
      <c r="AH19" s="141"/>
      <c r="AI19" s="142">
        <f>'Commande bonneterie CDF'!S19</f>
        <v>0</v>
      </c>
      <c r="AJ19" s="140"/>
      <c r="AK19" s="139">
        <f>'Commande bonneterie CDF'!T19</f>
        <v>0</v>
      </c>
      <c r="AL19" s="141"/>
      <c r="AM19" s="142">
        <f>'Commande bonneterie CDF'!U19</f>
        <v>1</v>
      </c>
      <c r="AN19" s="144" t="s">
        <v>196</v>
      </c>
      <c r="AO19" s="139">
        <f>'Commande bonneterie CDF'!V19</f>
        <v>1</v>
      </c>
      <c r="AP19" s="148" t="s">
        <v>5</v>
      </c>
      <c r="AQ19" s="146">
        <f t="shared" si="0"/>
        <v>81.599999999999994</v>
      </c>
      <c r="AT19" s="140" t="s">
        <v>194</v>
      </c>
      <c r="AU19" s="138"/>
    </row>
    <row r="20" spans="1:47" ht="18.75">
      <c r="A20" s="137" t="s">
        <v>121</v>
      </c>
      <c r="B20" s="138" t="s">
        <v>116</v>
      </c>
      <c r="C20" s="139">
        <f>'Commande bonneterie CDF'!C20</f>
        <v>0</v>
      </c>
      <c r="D20" s="140" t="s">
        <v>5</v>
      </c>
      <c r="E20" s="139">
        <f>'Commande bonneterie CDF'!D20</f>
        <v>0</v>
      </c>
      <c r="F20" s="141"/>
      <c r="G20" s="142">
        <f>'Commande bonneterie CDF'!E20</f>
        <v>0</v>
      </c>
      <c r="H20" s="138"/>
      <c r="I20" s="139">
        <f>'Commande bonneterie CDF'!F20</f>
        <v>0</v>
      </c>
      <c r="J20" s="141"/>
      <c r="K20" s="142">
        <f>'Commande bonneterie CDF'!G20</f>
        <v>0</v>
      </c>
      <c r="L20" s="140" t="s">
        <v>5</v>
      </c>
      <c r="M20" s="139">
        <f>'Commande bonneterie CDF'!H20</f>
        <v>0</v>
      </c>
      <c r="N20" s="141"/>
      <c r="O20" s="142">
        <f>'Commande bonneterie CDF'!I20</f>
        <v>0</v>
      </c>
      <c r="P20" s="138"/>
      <c r="Q20" s="139">
        <f>'Commande bonneterie CDF'!J20</f>
        <v>0</v>
      </c>
      <c r="R20" s="141"/>
      <c r="S20" s="142">
        <f>'Commande bonneterie CDF'!K20</f>
        <v>0</v>
      </c>
      <c r="T20" s="140"/>
      <c r="U20" s="139">
        <f>'Commande bonneterie CDF'!L20</f>
        <v>1</v>
      </c>
      <c r="V20" s="143" t="s">
        <v>5</v>
      </c>
      <c r="W20" s="142">
        <f>'Commande bonneterie CDF'!M20</f>
        <v>0</v>
      </c>
      <c r="X20" s="138"/>
      <c r="Y20" s="139">
        <f>'Commande bonneterie CDF'!N20</f>
        <v>0</v>
      </c>
      <c r="Z20" s="141"/>
      <c r="AA20" s="142">
        <f>'Commande bonneterie CDF'!O20</f>
        <v>0</v>
      </c>
      <c r="AB20" s="138"/>
      <c r="AC20" s="139">
        <f>'Commande bonneterie CDF'!P20</f>
        <v>0</v>
      </c>
      <c r="AD20" s="141"/>
      <c r="AE20" s="142">
        <f>'Commande bonneterie CDF'!Q20</f>
        <v>0</v>
      </c>
      <c r="AF20" s="138"/>
      <c r="AG20" s="139">
        <f>'Commande bonneterie CDF'!R20</f>
        <v>0</v>
      </c>
      <c r="AH20" s="141"/>
      <c r="AI20" s="142">
        <f>'Commande bonneterie CDF'!S20</f>
        <v>0</v>
      </c>
      <c r="AJ20" s="138"/>
      <c r="AK20" s="139">
        <f>'Commande bonneterie CDF'!T20</f>
        <v>0</v>
      </c>
      <c r="AL20" s="141"/>
      <c r="AM20" s="142">
        <f>'Commande bonneterie CDF'!U20</f>
        <v>1</v>
      </c>
      <c r="AN20" s="144" t="s">
        <v>196</v>
      </c>
      <c r="AO20" s="139">
        <f>'Commande bonneterie CDF'!V20</f>
        <v>1</v>
      </c>
      <c r="AP20" s="148" t="s">
        <v>5</v>
      </c>
      <c r="AQ20" s="146">
        <f t="shared" si="0"/>
        <v>76.8</v>
      </c>
      <c r="AT20" s="140" t="s">
        <v>195</v>
      </c>
      <c r="AU20" s="149" t="s">
        <v>6</v>
      </c>
    </row>
    <row r="21" spans="1:47" ht="18.75">
      <c r="A21" s="137" t="s">
        <v>123</v>
      </c>
      <c r="B21" s="138" t="s">
        <v>124</v>
      </c>
      <c r="C21" s="139">
        <f>'Commande bonneterie CDF'!C21</f>
        <v>0</v>
      </c>
      <c r="D21" s="140" t="s">
        <v>8</v>
      </c>
      <c r="E21" s="139">
        <f>'Commande bonneterie CDF'!D21</f>
        <v>0</v>
      </c>
      <c r="F21" s="141"/>
      <c r="G21" s="142">
        <f>'Commande bonneterie CDF'!E21</f>
        <v>0</v>
      </c>
      <c r="H21" s="138"/>
      <c r="I21" s="139">
        <f>'Commande bonneterie CDF'!F21</f>
        <v>0</v>
      </c>
      <c r="J21" s="141"/>
      <c r="K21" s="142">
        <f>'Commande bonneterie CDF'!G21</f>
        <v>0</v>
      </c>
      <c r="L21" s="140" t="s">
        <v>7</v>
      </c>
      <c r="M21" s="139">
        <f>'Commande bonneterie CDF'!H21</f>
        <v>0</v>
      </c>
      <c r="N21" s="143"/>
      <c r="O21" s="142">
        <f>'Commande bonneterie CDF'!I21</f>
        <v>1</v>
      </c>
      <c r="P21" s="140" t="s">
        <v>4</v>
      </c>
      <c r="Q21" s="139">
        <f>'Commande bonneterie CDF'!J21</f>
        <v>1</v>
      </c>
      <c r="R21" s="143" t="s">
        <v>5</v>
      </c>
      <c r="S21" s="142">
        <f>'Commande bonneterie CDF'!K21</f>
        <v>0</v>
      </c>
      <c r="T21" s="138"/>
      <c r="U21" s="139">
        <f>'Commande bonneterie CDF'!L21</f>
        <v>0</v>
      </c>
      <c r="V21" s="141"/>
      <c r="W21" s="142"/>
      <c r="X21" s="140"/>
      <c r="Y21" s="139"/>
      <c r="Z21" s="141"/>
      <c r="AA21" s="142">
        <f>'Commande bonneterie CDF'!O21</f>
        <v>0</v>
      </c>
      <c r="AB21" s="138"/>
      <c r="AC21" s="139">
        <f>'Commande bonneterie CDF'!P21</f>
        <v>0</v>
      </c>
      <c r="AD21" s="141"/>
      <c r="AE21" s="142">
        <f>'Commande bonneterie CDF'!Q21</f>
        <v>0</v>
      </c>
      <c r="AF21" s="138"/>
      <c r="AG21" s="139">
        <f>'Commande bonneterie CDF'!R21</f>
        <v>0</v>
      </c>
      <c r="AH21" s="141"/>
      <c r="AI21" s="142">
        <f>'Commande bonneterie CDF'!S21</f>
        <v>0</v>
      </c>
      <c r="AJ21" s="138"/>
      <c r="AK21" s="139">
        <f>'Commande bonneterie CDF'!T21</f>
        <v>0</v>
      </c>
      <c r="AL21" s="143"/>
      <c r="AM21" s="142">
        <f>'Commande bonneterie CDF'!U21</f>
        <v>1</v>
      </c>
      <c r="AN21" s="144" t="s">
        <v>193</v>
      </c>
      <c r="AO21" s="139">
        <f>'Commande bonneterie CDF'!V21</f>
        <v>2</v>
      </c>
      <c r="AP21" s="148" t="s">
        <v>6</v>
      </c>
      <c r="AQ21" s="146">
        <f t="shared" si="0"/>
        <v>132</v>
      </c>
      <c r="AT21" s="140" t="s">
        <v>195</v>
      </c>
      <c r="AU21" s="149" t="s">
        <v>9</v>
      </c>
    </row>
    <row r="22" spans="1:47" ht="18.75">
      <c r="A22" s="137" t="s">
        <v>125</v>
      </c>
      <c r="B22" s="138" t="s">
        <v>126</v>
      </c>
      <c r="C22" s="139">
        <f>'Commande bonneterie CDF'!C22</f>
        <v>0</v>
      </c>
      <c r="D22" s="140" t="s">
        <v>7</v>
      </c>
      <c r="E22" s="139">
        <f>'Commande bonneterie CDF'!D22</f>
        <v>0</v>
      </c>
      <c r="F22" s="141"/>
      <c r="G22" s="142">
        <f>'Commande bonneterie CDF'!E22</f>
        <v>0</v>
      </c>
      <c r="H22" s="138"/>
      <c r="I22" s="139">
        <f>'Commande bonneterie CDF'!F22</f>
        <v>0</v>
      </c>
      <c r="J22" s="141"/>
      <c r="K22" s="142">
        <f>'Commande bonneterie CDF'!G22</f>
        <v>0</v>
      </c>
      <c r="L22" s="140" t="s">
        <v>7</v>
      </c>
      <c r="M22" s="139">
        <f>'Commande bonneterie CDF'!H22</f>
        <v>0</v>
      </c>
      <c r="N22" s="141"/>
      <c r="O22" s="142">
        <f>'Commande bonneterie CDF'!I22</f>
        <v>0</v>
      </c>
      <c r="P22" s="138"/>
      <c r="Q22" s="139">
        <f>'Commande bonneterie CDF'!J22</f>
        <v>0</v>
      </c>
      <c r="R22" s="141"/>
      <c r="S22" s="142">
        <f>'Commande bonneterie CDF'!K22</f>
        <v>0</v>
      </c>
      <c r="T22" s="138"/>
      <c r="U22" s="139">
        <f>'Commande bonneterie CDF'!L22</f>
        <v>0</v>
      </c>
      <c r="V22" s="141"/>
      <c r="W22" s="142">
        <f>'Commande bonneterie CDF'!M22</f>
        <v>1</v>
      </c>
      <c r="X22" s="140" t="s">
        <v>8</v>
      </c>
      <c r="Y22" s="139">
        <f>'Commande bonneterie CDF'!N22</f>
        <v>1</v>
      </c>
      <c r="Z22" s="143" t="s">
        <v>7</v>
      </c>
      <c r="AA22" s="142">
        <f>'Commande bonneterie CDF'!O22</f>
        <v>0</v>
      </c>
      <c r="AB22" s="138"/>
      <c r="AC22" s="139">
        <f>'Commande bonneterie CDF'!P22</f>
        <v>0</v>
      </c>
      <c r="AD22" s="141"/>
      <c r="AE22" s="142">
        <f>'Commande bonneterie CDF'!Q22</f>
        <v>0</v>
      </c>
      <c r="AF22" s="138"/>
      <c r="AG22" s="139">
        <f>'Commande bonneterie CDF'!R22</f>
        <v>0</v>
      </c>
      <c r="AH22" s="141"/>
      <c r="AI22" s="142">
        <f>'Commande bonneterie CDF'!S22</f>
        <v>0</v>
      </c>
      <c r="AJ22" s="138"/>
      <c r="AK22" s="139">
        <f>'Commande bonneterie CDF'!T22</f>
        <v>0</v>
      </c>
      <c r="AL22" s="141"/>
      <c r="AM22" s="142">
        <f>'Commande bonneterie CDF'!U22</f>
        <v>0</v>
      </c>
      <c r="AN22" s="144" t="s">
        <v>193</v>
      </c>
      <c r="AO22" s="139">
        <f>'Commande bonneterie CDF'!V22</f>
        <v>1</v>
      </c>
      <c r="AP22" s="148" t="s">
        <v>7</v>
      </c>
      <c r="AQ22" s="146">
        <f t="shared" si="0"/>
        <v>124.8</v>
      </c>
      <c r="AT22" s="140" t="s">
        <v>197</v>
      </c>
      <c r="AU22" s="138"/>
    </row>
    <row r="23" spans="1:47" ht="18.75">
      <c r="A23" s="137" t="s">
        <v>127</v>
      </c>
      <c r="B23" s="138" t="s">
        <v>128</v>
      </c>
      <c r="C23" s="139">
        <f>'Commande bonneterie CDF'!C23</f>
        <v>0</v>
      </c>
      <c r="D23" s="140" t="s">
        <v>7</v>
      </c>
      <c r="E23" s="139">
        <f>'Commande bonneterie CDF'!D23</f>
        <v>0</v>
      </c>
      <c r="F23" s="141"/>
      <c r="G23" s="142">
        <f>'Commande bonneterie CDF'!E23</f>
        <v>0</v>
      </c>
      <c r="H23" s="138"/>
      <c r="I23" s="139">
        <f>'Commande bonneterie CDF'!F23</f>
        <v>0</v>
      </c>
      <c r="J23" s="141"/>
      <c r="K23" s="142">
        <f>'Commande bonneterie CDF'!G23</f>
        <v>0</v>
      </c>
      <c r="L23" s="140" t="s">
        <v>5</v>
      </c>
      <c r="M23" s="139">
        <f>'Commande bonneterie CDF'!H23</f>
        <v>0</v>
      </c>
      <c r="N23" s="141"/>
      <c r="O23" s="142">
        <f>'Commande bonneterie CDF'!I23</f>
        <v>0</v>
      </c>
      <c r="P23" s="138"/>
      <c r="Q23" s="139">
        <f>'Commande bonneterie CDF'!J23</f>
        <v>0</v>
      </c>
      <c r="R23" s="141"/>
      <c r="S23" s="142">
        <f>'Commande bonneterie CDF'!K23</f>
        <v>1</v>
      </c>
      <c r="T23" s="140" t="s">
        <v>5</v>
      </c>
      <c r="U23" s="139">
        <f>'Commande bonneterie CDF'!L23</f>
        <v>1</v>
      </c>
      <c r="V23" s="143" t="s">
        <v>7</v>
      </c>
      <c r="W23" s="142">
        <f>'Commande bonneterie CDF'!M23</f>
        <v>0</v>
      </c>
      <c r="X23" s="138"/>
      <c r="Y23" s="139">
        <f>'Commande bonneterie CDF'!N23</f>
        <v>0</v>
      </c>
      <c r="Z23" s="141"/>
      <c r="AA23" s="142">
        <f>'Commande bonneterie CDF'!O23</f>
        <v>0</v>
      </c>
      <c r="AB23" s="138"/>
      <c r="AC23" s="139">
        <f>'Commande bonneterie CDF'!P23</f>
        <v>0</v>
      </c>
      <c r="AD23" s="141"/>
      <c r="AE23" s="142">
        <f>'Commande bonneterie CDF'!Q23</f>
        <v>0</v>
      </c>
      <c r="AF23" s="138"/>
      <c r="AG23" s="139">
        <f>'Commande bonneterie CDF'!R23</f>
        <v>0</v>
      </c>
      <c r="AH23" s="141"/>
      <c r="AI23" s="142">
        <f>'Commande bonneterie CDF'!S23</f>
        <v>0</v>
      </c>
      <c r="AJ23" s="138"/>
      <c r="AK23" s="139">
        <f>'Commande bonneterie CDF'!T23</f>
        <v>0</v>
      </c>
      <c r="AL23" s="141"/>
      <c r="AM23" s="142">
        <f>'Commande bonneterie CDF'!U23</f>
        <v>0</v>
      </c>
      <c r="AN23" s="144" t="s">
        <v>196</v>
      </c>
      <c r="AO23" s="139">
        <f>'Commande bonneterie CDF'!V23</f>
        <v>0</v>
      </c>
      <c r="AP23" s="145"/>
      <c r="AQ23" s="146">
        <f t="shared" si="0"/>
        <v>123.6</v>
      </c>
      <c r="AT23" s="140" t="s">
        <v>197</v>
      </c>
      <c r="AU23" s="138"/>
    </row>
    <row r="24" spans="1:47" ht="18.75">
      <c r="A24" s="137" t="s">
        <v>129</v>
      </c>
      <c r="B24" s="138" t="s">
        <v>130</v>
      </c>
      <c r="C24" s="139">
        <f>'Commande bonneterie CDF'!C24</f>
        <v>0</v>
      </c>
      <c r="D24" s="140" t="s">
        <v>4</v>
      </c>
      <c r="E24" s="150">
        <v>1</v>
      </c>
      <c r="F24" s="143" t="s">
        <v>5</v>
      </c>
      <c r="G24" s="142">
        <f>'Commande bonneterie CDF'!E24</f>
        <v>0</v>
      </c>
      <c r="H24" s="138"/>
      <c r="I24" s="139">
        <f>'Commande bonneterie CDF'!F24</f>
        <v>0</v>
      </c>
      <c r="J24" s="141"/>
      <c r="K24" s="142">
        <f>'Commande bonneterie CDF'!G24</f>
        <v>0</v>
      </c>
      <c r="L24" s="140" t="s">
        <v>4</v>
      </c>
      <c r="M24" s="139">
        <f>'Commande bonneterie CDF'!H24</f>
        <v>0</v>
      </c>
      <c r="N24" s="141"/>
      <c r="O24" s="142">
        <f>'Commande bonneterie CDF'!I24</f>
        <v>0</v>
      </c>
      <c r="P24" s="138"/>
      <c r="Q24" s="139">
        <f>'Commande bonneterie CDF'!J24</f>
        <v>0</v>
      </c>
      <c r="R24" s="143"/>
      <c r="S24" s="142">
        <f>'Commande bonneterie CDF'!K24</f>
        <v>1</v>
      </c>
      <c r="T24" s="140" t="s">
        <v>4</v>
      </c>
      <c r="U24" s="139">
        <f>'Commande bonneterie CDF'!L24</f>
        <v>0</v>
      </c>
      <c r="V24" s="143"/>
      <c r="W24" s="142">
        <f>'Commande bonneterie CDF'!M24</f>
        <v>1</v>
      </c>
      <c r="X24" s="140" t="s">
        <v>5</v>
      </c>
      <c r="Y24" s="139">
        <f>'Commande bonneterie CDF'!N24</f>
        <v>0</v>
      </c>
      <c r="Z24" s="141"/>
      <c r="AA24" s="142">
        <f>'Commande bonneterie CDF'!O24</f>
        <v>0</v>
      </c>
      <c r="AB24" s="140"/>
      <c r="AC24" s="139">
        <f>'Commande bonneterie CDF'!P24</f>
        <v>1</v>
      </c>
      <c r="AD24" s="143" t="s">
        <v>4</v>
      </c>
      <c r="AE24" s="142">
        <f>'Commande bonneterie CDF'!Q24</f>
        <v>0</v>
      </c>
      <c r="AF24" s="138"/>
      <c r="AG24" s="139">
        <f>'Commande bonneterie CDF'!R24</f>
        <v>0</v>
      </c>
      <c r="AH24" s="141"/>
      <c r="AI24" s="142">
        <f>'Commande bonneterie CDF'!S24</f>
        <v>0</v>
      </c>
      <c r="AJ24" s="138"/>
      <c r="AK24" s="139">
        <f>'Commande bonneterie CDF'!T24</f>
        <v>0</v>
      </c>
      <c r="AL24" s="143"/>
      <c r="AM24" s="142">
        <f>'Commande bonneterie CDF'!U24</f>
        <v>1</v>
      </c>
      <c r="AN24" s="144" t="s">
        <v>193</v>
      </c>
      <c r="AO24" s="139">
        <f>'Commande bonneterie CDF'!V24</f>
        <v>1</v>
      </c>
      <c r="AP24" s="148" t="s">
        <v>6</v>
      </c>
      <c r="AQ24" s="146">
        <f t="shared" si="0"/>
        <v>301.2</v>
      </c>
      <c r="AT24" s="140" t="s">
        <v>195</v>
      </c>
      <c r="AU24" s="149" t="s">
        <v>5</v>
      </c>
    </row>
    <row r="25" spans="1:47" ht="18.75">
      <c r="A25" s="137" t="s">
        <v>131</v>
      </c>
      <c r="B25" s="138" t="s">
        <v>132</v>
      </c>
      <c r="C25" s="139">
        <f>'Commande bonneterie CDF'!C25</f>
        <v>0</v>
      </c>
      <c r="D25" s="140" t="s">
        <v>6</v>
      </c>
      <c r="E25" s="139">
        <f>'Commande bonneterie CDF'!D25</f>
        <v>0</v>
      </c>
      <c r="F25" s="141"/>
      <c r="G25" s="142">
        <f>'Commande bonneterie CDF'!E25</f>
        <v>0</v>
      </c>
      <c r="H25" s="138"/>
      <c r="I25" s="139">
        <f>'Commande bonneterie CDF'!F25</f>
        <v>0</v>
      </c>
      <c r="J25" s="141"/>
      <c r="K25" s="142">
        <f>'Commande bonneterie CDF'!G25</f>
        <v>0</v>
      </c>
      <c r="L25" s="140" t="s">
        <v>7</v>
      </c>
      <c r="M25" s="139">
        <f>'Commande bonneterie CDF'!H25</f>
        <v>0</v>
      </c>
      <c r="N25" s="141"/>
      <c r="O25" s="142">
        <f>'Commande bonneterie CDF'!I25</f>
        <v>0</v>
      </c>
      <c r="P25" s="138"/>
      <c r="Q25" s="139">
        <f>'Commande bonneterie CDF'!J25</f>
        <v>0</v>
      </c>
      <c r="R25" s="141"/>
      <c r="S25" s="142">
        <f>'Commande bonneterie CDF'!K25</f>
        <v>0</v>
      </c>
      <c r="T25" s="138"/>
      <c r="U25" s="139">
        <f>'Commande bonneterie CDF'!L25</f>
        <v>0</v>
      </c>
      <c r="V25" s="141"/>
      <c r="W25" s="142">
        <f>'Commande bonneterie CDF'!M25</f>
        <v>0</v>
      </c>
      <c r="X25" s="138"/>
      <c r="Y25" s="139">
        <f>'Commande bonneterie CDF'!N25</f>
        <v>0</v>
      </c>
      <c r="Z25" s="141"/>
      <c r="AA25" s="142">
        <f>'Commande bonneterie CDF'!O25</f>
        <v>0</v>
      </c>
      <c r="AB25" s="138"/>
      <c r="AC25" s="139">
        <f>'Commande bonneterie CDF'!P25</f>
        <v>0</v>
      </c>
      <c r="AD25" s="141"/>
      <c r="AE25" s="142">
        <f>'Commande bonneterie CDF'!Q25</f>
        <v>0</v>
      </c>
      <c r="AF25" s="138"/>
      <c r="AG25" s="139">
        <f>'Commande bonneterie CDF'!R25</f>
        <v>0</v>
      </c>
      <c r="AH25" s="141"/>
      <c r="AI25" s="142">
        <f>'Commande bonneterie CDF'!S25</f>
        <v>0</v>
      </c>
      <c r="AJ25" s="138"/>
      <c r="AK25" s="139">
        <f>'Commande bonneterie CDF'!T25</f>
        <v>0</v>
      </c>
      <c r="AL25" s="141"/>
      <c r="AM25" s="142">
        <f>'Commande bonneterie CDF'!U25</f>
        <v>0</v>
      </c>
      <c r="AN25" s="144" t="s">
        <v>193</v>
      </c>
      <c r="AO25" s="139">
        <f>'Commande bonneterie CDF'!V25</f>
        <v>0</v>
      </c>
      <c r="AP25" s="145"/>
      <c r="AQ25" s="146">
        <f t="shared" si="0"/>
        <v>0</v>
      </c>
      <c r="AT25" s="140" t="s">
        <v>197</v>
      </c>
      <c r="AU25" s="138"/>
    </row>
    <row r="26" spans="1:47" ht="18.75">
      <c r="A26" s="137" t="s">
        <v>133</v>
      </c>
      <c r="B26" s="138" t="s">
        <v>134</v>
      </c>
      <c r="C26" s="139">
        <f>'Commande bonneterie CDF'!C26</f>
        <v>0</v>
      </c>
      <c r="D26" s="140" t="s">
        <v>5</v>
      </c>
      <c r="E26" s="139">
        <f>'Commande bonneterie CDF'!D26</f>
        <v>0</v>
      </c>
      <c r="F26" s="141"/>
      <c r="G26" s="142">
        <f>'Commande bonneterie CDF'!E26</f>
        <v>0</v>
      </c>
      <c r="H26" s="138"/>
      <c r="I26" s="139">
        <f>'Commande bonneterie CDF'!F26</f>
        <v>0</v>
      </c>
      <c r="J26" s="141"/>
      <c r="K26" s="142">
        <f>'Commande bonneterie CDF'!G26</f>
        <v>0</v>
      </c>
      <c r="L26" s="140" t="s">
        <v>6</v>
      </c>
      <c r="M26" s="139">
        <f>'Commande bonneterie CDF'!H26</f>
        <v>0</v>
      </c>
      <c r="N26" s="141"/>
      <c r="O26" s="142">
        <f>'Commande bonneterie CDF'!I26</f>
        <v>0</v>
      </c>
      <c r="P26" s="138"/>
      <c r="Q26" s="139">
        <f>'Commande bonneterie CDF'!J26</f>
        <v>0</v>
      </c>
      <c r="R26" s="141"/>
      <c r="S26" s="142">
        <f>'Commande bonneterie CDF'!K26</f>
        <v>0</v>
      </c>
      <c r="T26" s="138"/>
      <c r="U26" s="139">
        <f>'Commande bonneterie CDF'!L26</f>
        <v>0</v>
      </c>
      <c r="V26" s="143"/>
      <c r="W26" s="142">
        <f>'Commande bonneterie CDF'!M26</f>
        <v>1</v>
      </c>
      <c r="X26" s="140" t="s">
        <v>6</v>
      </c>
      <c r="Y26" s="139">
        <f>'Commande bonneterie CDF'!N26</f>
        <v>0</v>
      </c>
      <c r="Z26" s="141"/>
      <c r="AA26" s="142">
        <f>'Commande bonneterie CDF'!O26</f>
        <v>0</v>
      </c>
      <c r="AB26" s="138"/>
      <c r="AC26" s="139">
        <f>'Commande bonneterie CDF'!P26</f>
        <v>0</v>
      </c>
      <c r="AD26" s="141"/>
      <c r="AE26" s="142">
        <f>'Commande bonneterie CDF'!Q26</f>
        <v>0</v>
      </c>
      <c r="AF26" s="138"/>
      <c r="AG26" s="139">
        <f>'Commande bonneterie CDF'!R26</f>
        <v>0</v>
      </c>
      <c r="AH26" s="141"/>
      <c r="AI26" s="142">
        <f>'Commande bonneterie CDF'!S26</f>
        <v>0</v>
      </c>
      <c r="AJ26" s="138"/>
      <c r="AK26" s="139">
        <f>'Commande bonneterie CDF'!T26</f>
        <v>0</v>
      </c>
      <c r="AL26" s="141"/>
      <c r="AM26" s="142">
        <f>'Commande bonneterie CDF'!U26</f>
        <v>0</v>
      </c>
      <c r="AN26" s="144" t="s">
        <v>193</v>
      </c>
      <c r="AO26" s="139">
        <f>'Commande bonneterie CDF'!V26</f>
        <v>1</v>
      </c>
      <c r="AP26" s="148" t="s">
        <v>5</v>
      </c>
      <c r="AQ26" s="146">
        <f t="shared" si="0"/>
        <v>76.8</v>
      </c>
      <c r="AT26" s="140" t="s">
        <v>197</v>
      </c>
      <c r="AU26" s="138"/>
    </row>
    <row r="27" spans="1:47" ht="18.75">
      <c r="A27" s="137" t="s">
        <v>135</v>
      </c>
      <c r="B27" s="138" t="s">
        <v>136</v>
      </c>
      <c r="C27" s="139">
        <f>'Commande bonneterie CDF'!C27</f>
        <v>0</v>
      </c>
      <c r="D27" s="140" t="s">
        <v>6</v>
      </c>
      <c r="E27" s="139">
        <f>'Commande bonneterie CDF'!D27</f>
        <v>0</v>
      </c>
      <c r="F27" s="141"/>
      <c r="G27" s="142">
        <f>'Commande bonneterie CDF'!E27</f>
        <v>0</v>
      </c>
      <c r="H27" s="138"/>
      <c r="I27" s="139">
        <f>'Commande bonneterie CDF'!F27</f>
        <v>0</v>
      </c>
      <c r="J27" s="141"/>
      <c r="K27" s="142">
        <f>'Commande bonneterie CDF'!G27</f>
        <v>0</v>
      </c>
      <c r="L27" s="140" t="s">
        <v>6</v>
      </c>
      <c r="M27" s="139">
        <f>'Commande bonneterie CDF'!H27</f>
        <v>0</v>
      </c>
      <c r="N27" s="141"/>
      <c r="O27" s="142">
        <f>'Commande bonneterie CDF'!I27</f>
        <v>0</v>
      </c>
      <c r="P27" s="138"/>
      <c r="Q27" s="139">
        <f>'Commande bonneterie CDF'!J27</f>
        <v>0</v>
      </c>
      <c r="R27" s="141"/>
      <c r="S27" s="142">
        <f>'Commande bonneterie CDF'!K27</f>
        <v>1</v>
      </c>
      <c r="T27" s="140" t="s">
        <v>6</v>
      </c>
      <c r="U27" s="139">
        <f>'Commande bonneterie CDF'!L27</f>
        <v>0</v>
      </c>
      <c r="V27" s="141"/>
      <c r="W27" s="142">
        <f>'Commande bonneterie CDF'!M27</f>
        <v>0</v>
      </c>
      <c r="X27" s="138"/>
      <c r="Y27" s="139">
        <f>'Commande bonneterie CDF'!N27</f>
        <v>0</v>
      </c>
      <c r="Z27" s="141"/>
      <c r="AA27" s="142">
        <f>'Commande bonneterie CDF'!O27</f>
        <v>0</v>
      </c>
      <c r="AB27" s="138"/>
      <c r="AC27" s="139">
        <f>'Commande bonneterie CDF'!P27</f>
        <v>0</v>
      </c>
      <c r="AD27" s="141"/>
      <c r="AE27" s="142">
        <f>'Commande bonneterie CDF'!Q27</f>
        <v>0</v>
      </c>
      <c r="AF27" s="138"/>
      <c r="AG27" s="139">
        <f>'Commande bonneterie CDF'!R27</f>
        <v>0</v>
      </c>
      <c r="AH27" s="141"/>
      <c r="AI27" s="142">
        <f>'Commande bonneterie CDF'!S27</f>
        <v>0</v>
      </c>
      <c r="AJ27" s="138"/>
      <c r="AK27" s="139">
        <f>'Commande bonneterie CDF'!T27</f>
        <v>0</v>
      </c>
      <c r="AL27" s="141"/>
      <c r="AM27" s="142">
        <f>'Commande bonneterie CDF'!U27</f>
        <v>0</v>
      </c>
      <c r="AN27" s="144" t="s">
        <v>193</v>
      </c>
      <c r="AO27" s="139">
        <f>'Commande bonneterie CDF'!V27</f>
        <v>0</v>
      </c>
      <c r="AP27" s="145"/>
      <c r="AQ27" s="146">
        <f t="shared" si="0"/>
        <v>72</v>
      </c>
      <c r="AT27" s="140" t="s">
        <v>194</v>
      </c>
      <c r="AU27" s="138"/>
    </row>
    <row r="28" spans="1:47" ht="18.75">
      <c r="A28" s="137" t="s">
        <v>137</v>
      </c>
      <c r="B28" s="138" t="s">
        <v>138</v>
      </c>
      <c r="C28" s="139">
        <f>'Commande bonneterie CDF'!C28</f>
        <v>0</v>
      </c>
      <c r="D28" s="140" t="s">
        <v>4</v>
      </c>
      <c r="E28" s="139">
        <f>'Commande bonneterie CDF'!D28</f>
        <v>0</v>
      </c>
      <c r="F28" s="141"/>
      <c r="G28" s="142">
        <f>'Commande bonneterie CDF'!E28</f>
        <v>0</v>
      </c>
      <c r="H28" s="138"/>
      <c r="I28" s="139">
        <f>'Commande bonneterie CDF'!F28</f>
        <v>0</v>
      </c>
      <c r="J28" s="141"/>
      <c r="K28" s="142">
        <f>'Commande bonneterie CDF'!G28</f>
        <v>0</v>
      </c>
      <c r="L28" s="140" t="s">
        <v>5</v>
      </c>
      <c r="M28" s="139">
        <f>'Commande bonneterie CDF'!H28</f>
        <v>0</v>
      </c>
      <c r="N28" s="141"/>
      <c r="O28" s="142">
        <f>'Commande bonneterie CDF'!I28</f>
        <v>0</v>
      </c>
      <c r="P28" s="138"/>
      <c r="Q28" s="139">
        <f>'Commande bonneterie CDF'!J28</f>
        <v>0</v>
      </c>
      <c r="R28" s="141"/>
      <c r="S28" s="142">
        <f>'Commande bonneterie CDF'!K28</f>
        <v>0</v>
      </c>
      <c r="T28" s="140"/>
      <c r="U28" s="139">
        <f>'Commande bonneterie CDF'!L28</f>
        <v>1</v>
      </c>
      <c r="V28" s="143" t="s">
        <v>4</v>
      </c>
      <c r="W28" s="142">
        <f>'Commande bonneterie CDF'!M28</f>
        <v>0</v>
      </c>
      <c r="X28" s="138"/>
      <c r="Y28" s="139">
        <f>'Commande bonneterie CDF'!N28</f>
        <v>1</v>
      </c>
      <c r="Z28" s="143" t="s">
        <v>4</v>
      </c>
      <c r="AA28" s="142">
        <f>'Commande bonneterie CDF'!O28</f>
        <v>0</v>
      </c>
      <c r="AB28" s="140"/>
      <c r="AC28" s="139">
        <f>'Commande bonneterie CDF'!P28</f>
        <v>1</v>
      </c>
      <c r="AD28" s="143" t="s">
        <v>4</v>
      </c>
      <c r="AE28" s="142">
        <f>'Commande bonneterie CDF'!Q28</f>
        <v>0</v>
      </c>
      <c r="AF28" s="138"/>
      <c r="AG28" s="139">
        <f>'Commande bonneterie CDF'!R28</f>
        <v>0</v>
      </c>
      <c r="AH28" s="141"/>
      <c r="AI28" s="142">
        <f>'Commande bonneterie CDF'!S28</f>
        <v>0</v>
      </c>
      <c r="AJ28" s="138"/>
      <c r="AK28" s="139">
        <f>'Commande bonneterie CDF'!T28</f>
        <v>0</v>
      </c>
      <c r="AL28" s="141"/>
      <c r="AM28" s="142">
        <f>'Commande bonneterie CDF'!U28</f>
        <v>1</v>
      </c>
      <c r="AN28" s="144" t="s">
        <v>196</v>
      </c>
      <c r="AO28" s="139">
        <f>'Commande bonneterie CDF'!V28</f>
        <v>1</v>
      </c>
      <c r="AP28" s="148" t="s">
        <v>4</v>
      </c>
      <c r="AQ28" s="146">
        <f t="shared" si="0"/>
        <v>211.20000000000002</v>
      </c>
      <c r="AT28" s="140" t="s">
        <v>195</v>
      </c>
      <c r="AU28" s="149" t="s">
        <v>5</v>
      </c>
    </row>
    <row r="29" spans="1:47" ht="18.75">
      <c r="A29" s="137" t="s">
        <v>139</v>
      </c>
      <c r="B29" s="138" t="s">
        <v>114</v>
      </c>
      <c r="C29" s="139">
        <f>'Commande bonneterie CDF'!C29</f>
        <v>0</v>
      </c>
      <c r="D29" s="140" t="s">
        <v>5</v>
      </c>
      <c r="E29" s="139">
        <f>'Commande bonneterie CDF'!D29</f>
        <v>0</v>
      </c>
      <c r="F29" s="141"/>
      <c r="G29" s="142">
        <f>'Commande bonneterie CDF'!E29</f>
        <v>0</v>
      </c>
      <c r="H29" s="138"/>
      <c r="I29" s="139">
        <f>'Commande bonneterie CDF'!F29</f>
        <v>0</v>
      </c>
      <c r="J29" s="141"/>
      <c r="K29" s="142">
        <f>'Commande bonneterie CDF'!G29</f>
        <v>0</v>
      </c>
      <c r="L29" s="140" t="s">
        <v>4</v>
      </c>
      <c r="M29" s="139">
        <f>'Commande bonneterie CDF'!H29</f>
        <v>0</v>
      </c>
      <c r="N29" s="141"/>
      <c r="O29" s="142">
        <f>'Commande bonneterie CDF'!I29</f>
        <v>0</v>
      </c>
      <c r="P29" s="138"/>
      <c r="Q29" s="139">
        <f>'Commande bonneterie CDF'!J29</f>
        <v>0</v>
      </c>
      <c r="R29" s="141"/>
      <c r="S29" s="142">
        <f>'Commande bonneterie CDF'!K29</f>
        <v>0</v>
      </c>
      <c r="T29" s="138"/>
      <c r="U29" s="139">
        <f>'Commande bonneterie CDF'!L29</f>
        <v>0</v>
      </c>
      <c r="V29" s="141"/>
      <c r="W29" s="142">
        <f>'Commande bonneterie CDF'!M29</f>
        <v>0</v>
      </c>
      <c r="X29" s="138"/>
      <c r="Y29" s="139">
        <f>'Commande bonneterie CDF'!N29</f>
        <v>0</v>
      </c>
      <c r="Z29" s="141"/>
      <c r="AA29" s="142">
        <f>'Commande bonneterie CDF'!O29</f>
        <v>0</v>
      </c>
      <c r="AB29" s="138"/>
      <c r="AC29" s="139">
        <f>'Commande bonneterie CDF'!P29</f>
        <v>0</v>
      </c>
      <c r="AD29" s="141"/>
      <c r="AE29" s="142">
        <f>'Commande bonneterie CDF'!Q29</f>
        <v>0</v>
      </c>
      <c r="AF29" s="138"/>
      <c r="AG29" s="139">
        <f>'Commande bonneterie CDF'!R29</f>
        <v>0</v>
      </c>
      <c r="AH29" s="141"/>
      <c r="AI29" s="142">
        <f>'Commande bonneterie CDF'!S29</f>
        <v>0</v>
      </c>
      <c r="AJ29" s="138"/>
      <c r="AK29" s="139">
        <f>'Commande bonneterie CDF'!T29</f>
        <v>0</v>
      </c>
      <c r="AL29" s="141"/>
      <c r="AM29" s="142">
        <f>'Commande bonneterie CDF'!U29</f>
        <v>0</v>
      </c>
      <c r="AN29" s="144" t="s">
        <v>196</v>
      </c>
      <c r="AO29" s="139">
        <f>'Commande bonneterie CDF'!V29</f>
        <v>0</v>
      </c>
      <c r="AP29" s="145"/>
      <c r="AQ29" s="146">
        <f t="shared" si="0"/>
        <v>0</v>
      </c>
      <c r="AT29" s="140" t="s">
        <v>197</v>
      </c>
      <c r="AU29" s="138"/>
    </row>
    <row r="30" spans="1:47" ht="18.75">
      <c r="A30" s="137" t="s">
        <v>140</v>
      </c>
      <c r="B30" s="138" t="s">
        <v>141</v>
      </c>
      <c r="C30" s="139">
        <f>'Commande bonneterie CDF'!C30</f>
        <v>0</v>
      </c>
      <c r="D30" s="140" t="s">
        <v>5</v>
      </c>
      <c r="E30" s="139">
        <f>'Commande bonneterie CDF'!D30</f>
        <v>0</v>
      </c>
      <c r="F30" s="143" t="s">
        <v>6</v>
      </c>
      <c r="G30" s="142">
        <f>'Commande bonneterie CDF'!E30</f>
        <v>0</v>
      </c>
      <c r="H30" s="138"/>
      <c r="I30" s="139">
        <f>'Commande bonneterie CDF'!F30</f>
        <v>0</v>
      </c>
      <c r="J30" s="141"/>
      <c r="K30" s="142">
        <f>'Commande bonneterie CDF'!G30</f>
        <v>0</v>
      </c>
      <c r="L30" s="140" t="s">
        <v>5</v>
      </c>
      <c r="M30" s="139">
        <f>'Commande bonneterie CDF'!H30</f>
        <v>0</v>
      </c>
      <c r="N30" s="141"/>
      <c r="O30" s="142">
        <f>'Commande bonneterie CDF'!I30</f>
        <v>0</v>
      </c>
      <c r="P30" s="138"/>
      <c r="Q30" s="139">
        <f>'Commande bonneterie CDF'!J30</f>
        <v>0</v>
      </c>
      <c r="R30" s="141"/>
      <c r="S30" s="142">
        <f>'Commande bonneterie CDF'!K30</f>
        <v>0</v>
      </c>
      <c r="T30" s="138"/>
      <c r="U30" s="139">
        <f>'Commande bonneterie CDF'!L30</f>
        <v>0</v>
      </c>
      <c r="V30" s="141"/>
      <c r="W30" s="142">
        <f>'Commande bonneterie CDF'!M30</f>
        <v>0</v>
      </c>
      <c r="X30" s="138"/>
      <c r="Y30" s="139">
        <f>'Commande bonneterie CDF'!N30</f>
        <v>0</v>
      </c>
      <c r="Z30" s="141"/>
      <c r="AA30" s="142">
        <f>'Commande bonneterie CDF'!O30</f>
        <v>0</v>
      </c>
      <c r="AB30" s="138"/>
      <c r="AC30" s="139">
        <f>'Commande bonneterie CDF'!P30</f>
        <v>0</v>
      </c>
      <c r="AD30" s="141"/>
      <c r="AE30" s="142">
        <f>'Commande bonneterie CDF'!Q30</f>
        <v>0</v>
      </c>
      <c r="AF30" s="138"/>
      <c r="AG30" s="139">
        <f>'Commande bonneterie CDF'!R30</f>
        <v>0</v>
      </c>
      <c r="AH30" s="141"/>
      <c r="AI30" s="142">
        <f>'Commande bonneterie CDF'!S30</f>
        <v>0</v>
      </c>
      <c r="AJ30" s="138"/>
      <c r="AK30" s="139">
        <f>'Commande bonneterie CDF'!T30</f>
        <v>0</v>
      </c>
      <c r="AL30" s="141"/>
      <c r="AM30" s="142">
        <f>'Commande bonneterie CDF'!U30</f>
        <v>0</v>
      </c>
      <c r="AN30" s="144" t="s">
        <v>193</v>
      </c>
      <c r="AO30" s="139">
        <f>'Commande bonneterie CDF'!V30</f>
        <v>0</v>
      </c>
      <c r="AP30" s="145"/>
      <c r="AQ30" s="146">
        <f t="shared" si="0"/>
        <v>0</v>
      </c>
      <c r="AT30" s="140" t="s">
        <v>194</v>
      </c>
      <c r="AU30" s="138"/>
    </row>
    <row r="31" spans="1:47" ht="18.75">
      <c r="A31" s="137" t="s">
        <v>142</v>
      </c>
      <c r="B31" s="138" t="s">
        <v>132</v>
      </c>
      <c r="C31" s="139">
        <f>'Commande bonneterie CDF'!C31</f>
        <v>0</v>
      </c>
      <c r="D31" s="138"/>
      <c r="E31" s="139">
        <f>'Commande bonneterie CDF'!D31</f>
        <v>0</v>
      </c>
      <c r="F31" s="141"/>
      <c r="G31" s="142">
        <f>'Commande bonneterie CDF'!E31</f>
        <v>0</v>
      </c>
      <c r="H31" s="138"/>
      <c r="I31" s="139">
        <f>'Commande bonneterie CDF'!F31</f>
        <v>0</v>
      </c>
      <c r="J31" s="141"/>
      <c r="K31" s="142">
        <f>'Commande bonneterie CDF'!G31</f>
        <v>0</v>
      </c>
      <c r="L31" s="138"/>
      <c r="M31" s="139">
        <f>'Commande bonneterie CDF'!H31</f>
        <v>0</v>
      </c>
      <c r="N31" s="141"/>
      <c r="O31" s="142">
        <f>'Commande bonneterie CDF'!I31</f>
        <v>0</v>
      </c>
      <c r="P31" s="138"/>
      <c r="Q31" s="139">
        <f>'Commande bonneterie CDF'!J31</f>
        <v>0</v>
      </c>
      <c r="R31" s="141"/>
      <c r="S31" s="142">
        <f>'Commande bonneterie CDF'!K31</f>
        <v>0</v>
      </c>
      <c r="T31" s="138"/>
      <c r="U31" s="139">
        <f>'Commande bonneterie CDF'!L31</f>
        <v>0</v>
      </c>
      <c r="V31" s="141"/>
      <c r="W31" s="142">
        <f>'Commande bonneterie CDF'!M31</f>
        <v>0</v>
      </c>
      <c r="X31" s="138"/>
      <c r="Y31" s="139">
        <f>'Commande bonneterie CDF'!N31</f>
        <v>0</v>
      </c>
      <c r="Z31" s="141"/>
      <c r="AA31" s="142">
        <f>'Commande bonneterie CDF'!O31</f>
        <v>0</v>
      </c>
      <c r="AB31" s="138"/>
      <c r="AC31" s="139">
        <f>'Commande bonneterie CDF'!P31</f>
        <v>0</v>
      </c>
      <c r="AD31" s="141"/>
      <c r="AE31" s="142">
        <f>'Commande bonneterie CDF'!Q31</f>
        <v>0</v>
      </c>
      <c r="AF31" s="138"/>
      <c r="AG31" s="139">
        <f>'Commande bonneterie CDF'!R31</f>
        <v>0</v>
      </c>
      <c r="AH31" s="141"/>
      <c r="AI31" s="142">
        <f>'Commande bonneterie CDF'!S31</f>
        <v>0</v>
      </c>
      <c r="AJ31" s="138"/>
      <c r="AK31" s="139">
        <f>'Commande bonneterie CDF'!T31</f>
        <v>0</v>
      </c>
      <c r="AL31" s="141"/>
      <c r="AM31" s="142">
        <f>'Commande bonneterie CDF'!U31</f>
        <v>0</v>
      </c>
      <c r="AN31" s="152"/>
      <c r="AO31" s="139">
        <f>'Commande bonneterie CDF'!V31</f>
        <v>0</v>
      </c>
      <c r="AP31" s="145"/>
      <c r="AQ31" s="146">
        <f t="shared" si="0"/>
        <v>0</v>
      </c>
      <c r="AT31" s="140" t="s">
        <v>197</v>
      </c>
      <c r="AU31" s="138"/>
    </row>
    <row r="32" spans="1:47" ht="18.75">
      <c r="A32" s="137" t="s">
        <v>143</v>
      </c>
      <c r="B32" s="138" t="s">
        <v>144</v>
      </c>
      <c r="C32" s="139">
        <f>'Commande bonneterie CDF'!C32</f>
        <v>0</v>
      </c>
      <c r="D32" s="140" t="s">
        <v>4</v>
      </c>
      <c r="E32" s="139">
        <f>'Commande bonneterie CDF'!D32</f>
        <v>0</v>
      </c>
      <c r="F32" s="141"/>
      <c r="G32" s="142">
        <f>'Commande bonneterie CDF'!E32</f>
        <v>0</v>
      </c>
      <c r="H32" s="138"/>
      <c r="I32" s="139">
        <f>'Commande bonneterie CDF'!F32</f>
        <v>0</v>
      </c>
      <c r="J32" s="141"/>
      <c r="K32" s="142">
        <f>'Commande bonneterie CDF'!G32</f>
        <v>0</v>
      </c>
      <c r="L32" s="140" t="s">
        <v>4</v>
      </c>
      <c r="M32" s="139">
        <f>'Commande bonneterie CDF'!H32</f>
        <v>0</v>
      </c>
      <c r="N32" s="141"/>
      <c r="O32" s="142">
        <f>'Commande bonneterie CDF'!I32</f>
        <v>0</v>
      </c>
      <c r="P32" s="138"/>
      <c r="Q32" s="139">
        <f>'Commande bonneterie CDF'!J32</f>
        <v>0</v>
      </c>
      <c r="R32" s="141"/>
      <c r="S32" s="142">
        <f>'Commande bonneterie CDF'!K32</f>
        <v>0</v>
      </c>
      <c r="T32" s="138"/>
      <c r="U32" s="139">
        <f>'Commande bonneterie CDF'!L32</f>
        <v>0</v>
      </c>
      <c r="V32" s="141"/>
      <c r="W32" s="142">
        <f>'Commande bonneterie CDF'!M32</f>
        <v>0</v>
      </c>
      <c r="X32" s="138"/>
      <c r="Y32" s="139">
        <f>'Commande bonneterie CDF'!N32</f>
        <v>0</v>
      </c>
      <c r="Z32" s="141"/>
      <c r="AA32" s="142">
        <f>'Commande bonneterie CDF'!O32</f>
        <v>0</v>
      </c>
      <c r="AB32" s="138"/>
      <c r="AC32" s="139">
        <f>'Commande bonneterie CDF'!P32</f>
        <v>0</v>
      </c>
      <c r="AD32" s="141"/>
      <c r="AE32" s="142">
        <f>'Commande bonneterie CDF'!Q32</f>
        <v>0</v>
      </c>
      <c r="AF32" s="138"/>
      <c r="AG32" s="139">
        <f>'Commande bonneterie CDF'!R32</f>
        <v>0</v>
      </c>
      <c r="AH32" s="141"/>
      <c r="AI32" s="142">
        <f>'Commande bonneterie CDF'!S32</f>
        <v>0</v>
      </c>
      <c r="AJ32" s="138"/>
      <c r="AK32" s="139">
        <f>'Commande bonneterie CDF'!T32</f>
        <v>0</v>
      </c>
      <c r="AL32" s="141"/>
      <c r="AM32" s="142">
        <f>'Commande bonneterie CDF'!U32</f>
        <v>0</v>
      </c>
      <c r="AN32" s="144" t="s">
        <v>196</v>
      </c>
      <c r="AO32" s="139">
        <f>'Commande bonneterie CDF'!V32</f>
        <v>0</v>
      </c>
      <c r="AP32" s="145"/>
      <c r="AQ32" s="146">
        <f t="shared" si="0"/>
        <v>0</v>
      </c>
      <c r="AT32" s="140" t="s">
        <v>197</v>
      </c>
      <c r="AU32" s="138"/>
    </row>
    <row r="33" spans="1:50" ht="18.75">
      <c r="A33" s="137" t="s">
        <v>143</v>
      </c>
      <c r="B33" s="138" t="s">
        <v>145</v>
      </c>
      <c r="C33" s="139">
        <f>'Commande bonneterie CDF'!C33</f>
        <v>0</v>
      </c>
      <c r="D33" s="140" t="s">
        <v>5</v>
      </c>
      <c r="E33" s="139">
        <f>'Commande bonneterie CDF'!D33</f>
        <v>0</v>
      </c>
      <c r="F33" s="141"/>
      <c r="G33" s="142">
        <f>'Commande bonneterie CDF'!E33</f>
        <v>0</v>
      </c>
      <c r="H33" s="138"/>
      <c r="I33" s="139">
        <f>'Commande bonneterie CDF'!F33</f>
        <v>0</v>
      </c>
      <c r="J33" s="141"/>
      <c r="K33" s="142">
        <f>'Commande bonneterie CDF'!G33</f>
        <v>0</v>
      </c>
      <c r="L33" s="140" t="s">
        <v>5</v>
      </c>
      <c r="M33" s="139">
        <f>'Commande bonneterie CDF'!H33</f>
        <v>0</v>
      </c>
      <c r="N33" s="141"/>
      <c r="O33" s="142">
        <f>'Commande bonneterie CDF'!I33</f>
        <v>0</v>
      </c>
      <c r="P33" s="138"/>
      <c r="Q33" s="139">
        <f>'Commande bonneterie CDF'!J33</f>
        <v>0</v>
      </c>
      <c r="R33" s="141"/>
      <c r="S33" s="142">
        <f>'Commande bonneterie CDF'!K33</f>
        <v>0</v>
      </c>
      <c r="T33" s="138"/>
      <c r="U33" s="139">
        <f>'Commande bonneterie CDF'!L33</f>
        <v>1</v>
      </c>
      <c r="V33" s="143" t="s">
        <v>5</v>
      </c>
      <c r="W33" s="142">
        <f>'Commande bonneterie CDF'!M33</f>
        <v>0</v>
      </c>
      <c r="X33" s="138"/>
      <c r="Y33" s="139">
        <f>'Commande bonneterie CDF'!N33</f>
        <v>0</v>
      </c>
      <c r="Z33" s="141"/>
      <c r="AA33" s="142">
        <f>'Commande bonneterie CDF'!O33</f>
        <v>0</v>
      </c>
      <c r="AB33" s="138"/>
      <c r="AC33" s="139">
        <f>'Commande bonneterie CDF'!P33</f>
        <v>0</v>
      </c>
      <c r="AD33" s="141"/>
      <c r="AE33" s="142">
        <f>'Commande bonneterie CDF'!Q33</f>
        <v>0</v>
      </c>
      <c r="AF33" s="138"/>
      <c r="AG33" s="139">
        <f>'Commande bonneterie CDF'!R33</f>
        <v>0</v>
      </c>
      <c r="AH33" s="141"/>
      <c r="AI33" s="142">
        <f>'Commande bonneterie CDF'!S33</f>
        <v>0</v>
      </c>
      <c r="AJ33" s="138"/>
      <c r="AK33" s="139">
        <f>'Commande bonneterie CDF'!T33</f>
        <v>0</v>
      </c>
      <c r="AL33" s="141"/>
      <c r="AM33" s="142">
        <f>'Commande bonneterie CDF'!U33</f>
        <v>0</v>
      </c>
      <c r="AN33" s="144" t="s">
        <v>196</v>
      </c>
      <c r="AO33" s="139">
        <f>'Commande bonneterie CDF'!V33</f>
        <v>0</v>
      </c>
      <c r="AP33" s="145"/>
      <c r="AQ33" s="146">
        <f t="shared" si="0"/>
        <v>51.6</v>
      </c>
      <c r="AT33" s="140" t="s">
        <v>197</v>
      </c>
      <c r="AU33" s="138"/>
    </row>
    <row r="34" spans="1:50" ht="18.75">
      <c r="A34" s="137" t="s">
        <v>146</v>
      </c>
      <c r="B34" s="138" t="s">
        <v>147</v>
      </c>
      <c r="C34" s="139">
        <f>'Commande bonneterie CDF'!C34</f>
        <v>0</v>
      </c>
      <c r="D34" s="140" t="s">
        <v>6</v>
      </c>
      <c r="E34" s="139">
        <f>'Commande bonneterie CDF'!D34</f>
        <v>0</v>
      </c>
      <c r="F34" s="141"/>
      <c r="G34" s="142">
        <f>'Commande bonneterie CDF'!E34</f>
        <v>0</v>
      </c>
      <c r="H34" s="138"/>
      <c r="I34" s="139">
        <f>'Commande bonneterie CDF'!F34</f>
        <v>0</v>
      </c>
      <c r="J34" s="141"/>
      <c r="K34" s="142">
        <f>'Commande bonneterie CDF'!G34</f>
        <v>0</v>
      </c>
      <c r="L34" s="140" t="s">
        <v>6</v>
      </c>
      <c r="M34" s="139">
        <f>'Commande bonneterie CDF'!H34</f>
        <v>0</v>
      </c>
      <c r="N34" s="141"/>
      <c r="O34" s="142">
        <f>'Commande bonneterie CDF'!I34</f>
        <v>0</v>
      </c>
      <c r="P34" s="138"/>
      <c r="Q34" s="139">
        <f>'Commande bonneterie CDF'!J34</f>
        <v>0</v>
      </c>
      <c r="R34" s="143"/>
      <c r="S34" s="142">
        <f>'Commande bonneterie CDF'!K34</f>
        <v>1</v>
      </c>
      <c r="T34" s="140" t="s">
        <v>6</v>
      </c>
      <c r="U34" s="139">
        <f>'Commande bonneterie CDF'!L34</f>
        <v>1</v>
      </c>
      <c r="V34" s="143" t="s">
        <v>6</v>
      </c>
      <c r="W34" s="142">
        <f>'Commande bonneterie CDF'!M34</f>
        <v>0</v>
      </c>
      <c r="X34" s="138"/>
      <c r="Y34" s="139">
        <f>'Commande bonneterie CDF'!N34</f>
        <v>0</v>
      </c>
      <c r="Z34" s="141"/>
      <c r="AA34" s="142">
        <f>'Commande bonneterie CDF'!O34</f>
        <v>0</v>
      </c>
      <c r="AB34" s="138"/>
      <c r="AC34" s="139">
        <f>'Commande bonneterie CDF'!P34</f>
        <v>0</v>
      </c>
      <c r="AD34" s="143"/>
      <c r="AE34" s="142">
        <f>'Commande bonneterie CDF'!Q34</f>
        <v>1</v>
      </c>
      <c r="AF34" s="140" t="s">
        <v>6</v>
      </c>
      <c r="AG34" s="139">
        <f>'Commande bonneterie CDF'!R34</f>
        <v>0</v>
      </c>
      <c r="AH34" s="141"/>
      <c r="AI34" s="142">
        <f>'Commande bonneterie CDF'!S34</f>
        <v>0</v>
      </c>
      <c r="AJ34" s="138"/>
      <c r="AK34" s="139">
        <f>'Commande bonneterie CDF'!T34</f>
        <v>0</v>
      </c>
      <c r="AL34" s="141"/>
      <c r="AM34" s="142">
        <f>'Commande bonneterie CDF'!U34</f>
        <v>0</v>
      </c>
      <c r="AN34" s="144" t="s">
        <v>193</v>
      </c>
      <c r="AO34" s="139">
        <f>'Commande bonneterie CDF'!V34</f>
        <v>1</v>
      </c>
      <c r="AP34" s="148" t="s">
        <v>6</v>
      </c>
      <c r="AQ34" s="146">
        <f t="shared" si="0"/>
        <v>241.2</v>
      </c>
      <c r="AT34" s="140" t="s">
        <v>194</v>
      </c>
      <c r="AU34" s="138"/>
    </row>
    <row r="35" spans="1:50" ht="18.75">
      <c r="A35" s="137" t="s">
        <v>148</v>
      </c>
      <c r="B35" s="138" t="s">
        <v>149</v>
      </c>
      <c r="C35" s="139">
        <f>'Commande bonneterie CDF'!C35</f>
        <v>0</v>
      </c>
      <c r="D35" s="140" t="s">
        <v>8</v>
      </c>
      <c r="E35" s="139">
        <f>'Commande bonneterie CDF'!D35</f>
        <v>0</v>
      </c>
      <c r="F35" s="141"/>
      <c r="G35" s="142">
        <f>'Commande bonneterie CDF'!E35</f>
        <v>0</v>
      </c>
      <c r="H35" s="138"/>
      <c r="I35" s="139">
        <f>'Commande bonneterie CDF'!F35</f>
        <v>0</v>
      </c>
      <c r="J35" s="141"/>
      <c r="K35" s="142">
        <f>'Commande bonneterie CDF'!G35</f>
        <v>0</v>
      </c>
      <c r="L35" s="140" t="s">
        <v>7</v>
      </c>
      <c r="M35" s="139">
        <f>'Commande bonneterie CDF'!H35</f>
        <v>0</v>
      </c>
      <c r="N35" s="141"/>
      <c r="O35" s="142">
        <f>'Commande bonneterie CDF'!I35</f>
        <v>0</v>
      </c>
      <c r="P35" s="138"/>
      <c r="Q35" s="139">
        <f>'Commande bonneterie CDF'!J35</f>
        <v>0</v>
      </c>
      <c r="R35" s="141"/>
      <c r="S35" s="142">
        <f>'Commande bonneterie CDF'!K35</f>
        <v>0</v>
      </c>
      <c r="T35" s="140"/>
      <c r="U35" s="139">
        <f>'Commande bonneterie CDF'!L35</f>
        <v>1</v>
      </c>
      <c r="V35" s="143" t="s">
        <v>8</v>
      </c>
      <c r="W35" s="142">
        <f>'Commande bonneterie CDF'!M35</f>
        <v>0</v>
      </c>
      <c r="X35" s="138"/>
      <c r="Y35" s="139">
        <f>'Commande bonneterie CDF'!N35</f>
        <v>0</v>
      </c>
      <c r="Z35" s="141"/>
      <c r="AA35" s="142">
        <f>'Commande bonneterie CDF'!O35</f>
        <v>0</v>
      </c>
      <c r="AB35" s="138"/>
      <c r="AC35" s="139">
        <f>'Commande bonneterie CDF'!P35</f>
        <v>0</v>
      </c>
      <c r="AD35" s="141"/>
      <c r="AE35" s="142">
        <f>'Commande bonneterie CDF'!Q35</f>
        <v>0</v>
      </c>
      <c r="AF35" s="138"/>
      <c r="AG35" s="139">
        <f>'Commande bonneterie CDF'!R35</f>
        <v>0</v>
      </c>
      <c r="AH35" s="143"/>
      <c r="AI35" s="142">
        <f>'Commande bonneterie CDF'!S35</f>
        <v>1</v>
      </c>
      <c r="AJ35" s="140" t="s">
        <v>6</v>
      </c>
      <c r="AK35" s="139">
        <f>'Commande bonneterie CDF'!T35</f>
        <v>0</v>
      </c>
      <c r="AL35" s="143"/>
      <c r="AM35" s="142">
        <f>'Commande bonneterie CDF'!U35</f>
        <v>2</v>
      </c>
      <c r="AN35" s="144" t="s">
        <v>193</v>
      </c>
      <c r="AO35" s="139">
        <f>'Commande bonneterie CDF'!V35</f>
        <v>0</v>
      </c>
      <c r="AP35" s="145"/>
      <c r="AQ35" s="146">
        <f t="shared" si="0"/>
        <v>88.8</v>
      </c>
      <c r="AT35" s="140" t="s">
        <v>195</v>
      </c>
      <c r="AU35" s="149" t="s">
        <v>9</v>
      </c>
    </row>
    <row r="36" spans="1:50" ht="18.75">
      <c r="A36" s="151" t="s">
        <v>150</v>
      </c>
      <c r="B36" s="138" t="s">
        <v>152</v>
      </c>
      <c r="C36" s="139">
        <f>'Commande bonneterie CDF'!C37</f>
        <v>0</v>
      </c>
      <c r="D36" s="140" t="s">
        <v>7</v>
      </c>
      <c r="E36" s="139">
        <f>'Commande bonneterie CDF'!D37</f>
        <v>0</v>
      </c>
      <c r="F36" s="141"/>
      <c r="G36" s="142">
        <f>'Commande bonneterie CDF'!E37</f>
        <v>0</v>
      </c>
      <c r="H36" s="138"/>
      <c r="I36" s="139">
        <f>'Commande bonneterie CDF'!F37</f>
        <v>0</v>
      </c>
      <c r="J36" s="141"/>
      <c r="K36" s="142">
        <f>'Commande bonneterie CDF'!G37</f>
        <v>0</v>
      </c>
      <c r="L36" s="140" t="s">
        <v>6</v>
      </c>
      <c r="M36" s="139">
        <f>'Commande bonneterie CDF'!H37</f>
        <v>0</v>
      </c>
      <c r="N36" s="141"/>
      <c r="O36" s="142">
        <f>'Commande bonneterie CDF'!I37</f>
        <v>0</v>
      </c>
      <c r="P36" s="138"/>
      <c r="Q36" s="139">
        <f>'Commande bonneterie CDF'!J37</f>
        <v>0</v>
      </c>
      <c r="R36" s="141"/>
      <c r="S36" s="142">
        <f>'Commande bonneterie CDF'!K37</f>
        <v>0</v>
      </c>
      <c r="T36" s="138"/>
      <c r="U36" s="139">
        <f>'Commande bonneterie CDF'!L37</f>
        <v>0</v>
      </c>
      <c r="V36" s="141"/>
      <c r="W36" s="142">
        <f>'Commande bonneterie CDF'!M37</f>
        <v>1</v>
      </c>
      <c r="X36" s="140" t="s">
        <v>8</v>
      </c>
      <c r="Y36" s="139">
        <f>'Commande bonneterie CDF'!N37</f>
        <v>0</v>
      </c>
      <c r="Z36" s="141"/>
      <c r="AA36" s="142">
        <f>'Commande bonneterie CDF'!O37</f>
        <v>1</v>
      </c>
      <c r="AB36" s="140" t="s">
        <v>7</v>
      </c>
      <c r="AC36" s="139">
        <f>'Commande bonneterie CDF'!P37</f>
        <v>0</v>
      </c>
      <c r="AD36" s="141"/>
      <c r="AE36" s="142">
        <f>'Commande bonneterie CDF'!Q37</f>
        <v>0</v>
      </c>
      <c r="AF36" s="138"/>
      <c r="AG36" s="139">
        <f>'Commande bonneterie CDF'!R37</f>
        <v>0</v>
      </c>
      <c r="AH36" s="141"/>
      <c r="AI36" s="142">
        <f>'Commande bonneterie CDF'!S37</f>
        <v>0</v>
      </c>
      <c r="AJ36" s="138"/>
      <c r="AK36" s="139">
        <f>'Commande bonneterie CDF'!T37</f>
        <v>0</v>
      </c>
      <c r="AL36" s="141"/>
      <c r="AM36" s="142">
        <f>'Commande bonneterie CDF'!U37</f>
        <v>0</v>
      </c>
      <c r="AN36" s="144" t="s">
        <v>193</v>
      </c>
      <c r="AO36" s="139">
        <f>'Commande bonneterie CDF'!V37</f>
        <v>0</v>
      </c>
      <c r="AP36" s="145"/>
      <c r="AQ36" s="146">
        <f t="shared" si="0"/>
        <v>114</v>
      </c>
      <c r="AT36" s="140" t="s">
        <v>195</v>
      </c>
      <c r="AU36" s="149" t="s">
        <v>8</v>
      </c>
    </row>
    <row r="37" spans="1:50" ht="18.75">
      <c r="A37" s="137" t="s">
        <v>150</v>
      </c>
      <c r="B37" s="138" t="s">
        <v>153</v>
      </c>
      <c r="C37" s="139">
        <f>'Commande bonneterie CDF'!C38</f>
        <v>0</v>
      </c>
      <c r="D37" s="140" t="s">
        <v>8</v>
      </c>
      <c r="E37" s="139">
        <f>'Commande bonneterie CDF'!D38</f>
        <v>0</v>
      </c>
      <c r="F37" s="141"/>
      <c r="G37" s="142">
        <f>'Commande bonneterie CDF'!E38</f>
        <v>0</v>
      </c>
      <c r="H37" s="138"/>
      <c r="I37" s="139">
        <f>'Commande bonneterie CDF'!F38</f>
        <v>0</v>
      </c>
      <c r="J37" s="141"/>
      <c r="K37" s="142">
        <f>'Commande bonneterie CDF'!G38</f>
        <v>0</v>
      </c>
      <c r="L37" s="140" t="s">
        <v>9</v>
      </c>
      <c r="M37" s="139">
        <f>'Commande bonneterie CDF'!H38</f>
        <v>0</v>
      </c>
      <c r="N37" s="141"/>
      <c r="O37" s="142">
        <f>'Commande bonneterie CDF'!I38</f>
        <v>0</v>
      </c>
      <c r="P37" s="138"/>
      <c r="Q37" s="139">
        <f>'Commande bonneterie CDF'!J38</f>
        <v>0</v>
      </c>
      <c r="R37" s="141"/>
      <c r="S37" s="142">
        <f>'Commande bonneterie CDF'!K38</f>
        <v>0</v>
      </c>
      <c r="T37" s="140"/>
      <c r="U37" s="139">
        <f>'Commande bonneterie CDF'!L38</f>
        <v>1</v>
      </c>
      <c r="V37" s="143" t="s">
        <v>8</v>
      </c>
      <c r="W37" s="142">
        <f>'Commande bonneterie CDF'!M38</f>
        <v>0</v>
      </c>
      <c r="X37" s="138"/>
      <c r="Y37" s="139">
        <f>'Commande bonneterie CDF'!N38</f>
        <v>0</v>
      </c>
      <c r="Z37" s="141"/>
      <c r="AA37" s="142">
        <f>'Commande bonneterie CDF'!O38</f>
        <v>0</v>
      </c>
      <c r="AB37" s="138"/>
      <c r="AC37" s="139">
        <f>'Commande bonneterie CDF'!P38</f>
        <v>0</v>
      </c>
      <c r="AD37" s="141"/>
      <c r="AE37" s="142">
        <f>'Commande bonneterie CDF'!Q38</f>
        <v>0</v>
      </c>
      <c r="AF37" s="138"/>
      <c r="AG37" s="139">
        <f>'Commande bonneterie CDF'!R38</f>
        <v>0</v>
      </c>
      <c r="AH37" s="141"/>
      <c r="AI37" s="142">
        <f>'Commande bonneterie CDF'!S38</f>
        <v>0</v>
      </c>
      <c r="AJ37" s="138"/>
      <c r="AK37" s="139">
        <f>'Commande bonneterie CDF'!T38</f>
        <v>0</v>
      </c>
      <c r="AL37" s="141"/>
      <c r="AM37" s="142">
        <f>'Commande bonneterie CDF'!U38</f>
        <v>0</v>
      </c>
      <c r="AN37" s="144" t="s">
        <v>198</v>
      </c>
      <c r="AO37" s="139">
        <f>'Commande bonneterie CDF'!V38</f>
        <v>1</v>
      </c>
      <c r="AP37" s="148" t="s">
        <v>7</v>
      </c>
      <c r="AQ37" s="146">
        <f t="shared" si="0"/>
        <v>68.400000000000006</v>
      </c>
      <c r="AT37" s="140" t="s">
        <v>195</v>
      </c>
      <c r="AU37" s="149" t="s">
        <v>9</v>
      </c>
    </row>
    <row r="38" spans="1:50" ht="18.75">
      <c r="A38" s="137" t="s">
        <v>155</v>
      </c>
      <c r="B38" s="138" t="s">
        <v>138</v>
      </c>
      <c r="C38" s="139">
        <f>'Commande bonneterie CDF'!C39</f>
        <v>0</v>
      </c>
      <c r="D38" s="140" t="s">
        <v>4</v>
      </c>
      <c r="E38" s="139">
        <f>'Commande bonneterie CDF'!D39</f>
        <v>0</v>
      </c>
      <c r="F38" s="141"/>
      <c r="G38" s="142">
        <f>'Commande bonneterie CDF'!E39</f>
        <v>0</v>
      </c>
      <c r="H38" s="138"/>
      <c r="I38" s="139">
        <f>'Commande bonneterie CDF'!F39</f>
        <v>0</v>
      </c>
      <c r="J38" s="141"/>
      <c r="K38" s="142">
        <f>'Commande bonneterie CDF'!G39</f>
        <v>0</v>
      </c>
      <c r="L38" s="140" t="s">
        <v>5</v>
      </c>
      <c r="M38" s="139">
        <f>'Commande bonneterie CDF'!H39</f>
        <v>0</v>
      </c>
      <c r="N38" s="141"/>
      <c r="O38" s="142">
        <f>'Commande bonneterie CDF'!I39</f>
        <v>0</v>
      </c>
      <c r="P38" s="138"/>
      <c r="Q38" s="139">
        <f>'Commande bonneterie CDF'!J39</f>
        <v>0</v>
      </c>
      <c r="R38" s="141"/>
      <c r="S38" s="142">
        <f>'Commande bonneterie CDF'!K39</f>
        <v>0</v>
      </c>
      <c r="T38" s="138"/>
      <c r="U38" s="139">
        <f>'Commande bonneterie CDF'!L39</f>
        <v>0</v>
      </c>
      <c r="V38" s="141"/>
      <c r="W38" s="142">
        <f>'Commande bonneterie CDF'!M39</f>
        <v>0</v>
      </c>
      <c r="X38" s="138"/>
      <c r="Y38" s="139">
        <f>'Commande bonneterie CDF'!N39</f>
        <v>0</v>
      </c>
      <c r="Z38" s="141"/>
      <c r="AA38" s="142">
        <f>'Commande bonneterie CDF'!O39</f>
        <v>1</v>
      </c>
      <c r="AB38" s="140" t="s">
        <v>4</v>
      </c>
      <c r="AC38" s="139">
        <f>'Commande bonneterie CDF'!P39</f>
        <v>0</v>
      </c>
      <c r="AD38" s="141"/>
      <c r="AE38" s="142">
        <f>'Commande bonneterie CDF'!Q39</f>
        <v>0</v>
      </c>
      <c r="AF38" s="138"/>
      <c r="AG38" s="139">
        <f>'Commande bonneterie CDF'!R39</f>
        <v>0</v>
      </c>
      <c r="AH38" s="141"/>
      <c r="AI38" s="142">
        <f>'Commande bonneterie CDF'!S39</f>
        <v>0</v>
      </c>
      <c r="AJ38" s="138"/>
      <c r="AK38" s="139">
        <f>'Commande bonneterie CDF'!T39</f>
        <v>0</v>
      </c>
      <c r="AL38" s="141"/>
      <c r="AM38" s="142">
        <f>'Commande bonneterie CDF'!U39</f>
        <v>0</v>
      </c>
      <c r="AN38" s="144" t="s">
        <v>196</v>
      </c>
      <c r="AO38" s="139">
        <f>'Commande bonneterie CDF'!V39</f>
        <v>0</v>
      </c>
      <c r="AP38" s="145"/>
      <c r="AQ38" s="146">
        <f t="shared" si="0"/>
        <v>54</v>
      </c>
      <c r="AT38" s="140" t="s">
        <v>195</v>
      </c>
      <c r="AU38" s="149" t="s">
        <v>5</v>
      </c>
    </row>
    <row r="39" spans="1:50" ht="18.75">
      <c r="A39" s="137" t="s">
        <v>156</v>
      </c>
      <c r="B39" s="138" t="s">
        <v>157</v>
      </c>
      <c r="C39" s="139">
        <f>'Commande bonneterie CDF'!C40</f>
        <v>0</v>
      </c>
      <c r="D39" s="140" t="s">
        <v>6</v>
      </c>
      <c r="E39" s="139">
        <f>'Commande bonneterie CDF'!D40</f>
        <v>0</v>
      </c>
      <c r="F39" s="141"/>
      <c r="G39" s="142">
        <f>'Commande bonneterie CDF'!E40</f>
        <v>0</v>
      </c>
      <c r="H39" s="138"/>
      <c r="I39" s="139">
        <f>'Commande bonneterie CDF'!F40</f>
        <v>0</v>
      </c>
      <c r="J39" s="141"/>
      <c r="K39" s="142">
        <f>'Commande bonneterie CDF'!G40</f>
        <v>0</v>
      </c>
      <c r="L39" s="140" t="s">
        <v>6</v>
      </c>
      <c r="M39" s="139">
        <f>'Commande bonneterie CDF'!H40</f>
        <v>0</v>
      </c>
      <c r="N39" s="141"/>
      <c r="O39" s="142">
        <f>'Commande bonneterie CDF'!I40</f>
        <v>0</v>
      </c>
      <c r="P39" s="138"/>
      <c r="Q39" s="139">
        <f>'Commande bonneterie CDF'!J40</f>
        <v>0</v>
      </c>
      <c r="R39" s="141"/>
      <c r="S39" s="142">
        <f>'Commande bonneterie CDF'!K40</f>
        <v>0</v>
      </c>
      <c r="T39" s="138"/>
      <c r="U39" s="139">
        <f>'Commande bonneterie CDF'!L40</f>
        <v>0</v>
      </c>
      <c r="V39" s="141"/>
      <c r="W39" s="142">
        <f>'Commande bonneterie CDF'!M40</f>
        <v>0</v>
      </c>
      <c r="X39" s="140"/>
      <c r="Y39" s="139">
        <f>'Commande bonneterie CDF'!N40</f>
        <v>0</v>
      </c>
      <c r="Z39" s="141"/>
      <c r="AA39" s="142">
        <f>'Commande bonneterie CDF'!O40</f>
        <v>0</v>
      </c>
      <c r="AB39" s="138"/>
      <c r="AC39" s="139">
        <f>'Commande bonneterie CDF'!P40</f>
        <v>0</v>
      </c>
      <c r="AD39" s="141"/>
      <c r="AE39" s="142">
        <f>'Commande bonneterie CDF'!Q40</f>
        <v>0</v>
      </c>
      <c r="AF39" s="138"/>
      <c r="AG39" s="139">
        <f>'Commande bonneterie CDF'!R40</f>
        <v>0</v>
      </c>
      <c r="AH39" s="141"/>
      <c r="AI39" s="142">
        <f>'Commande bonneterie CDF'!S40</f>
        <v>0</v>
      </c>
      <c r="AJ39" s="138"/>
      <c r="AK39" s="139">
        <f>'Commande bonneterie CDF'!T40</f>
        <v>0</v>
      </c>
      <c r="AL39" s="141"/>
      <c r="AM39" s="142">
        <f>'Commande bonneterie CDF'!U40</f>
        <v>0</v>
      </c>
      <c r="AN39" s="144" t="s">
        <v>193</v>
      </c>
      <c r="AO39" s="139">
        <f>'Commande bonneterie CDF'!V40</f>
        <v>0</v>
      </c>
      <c r="AP39" s="148"/>
      <c r="AQ39" s="146">
        <f t="shared" si="0"/>
        <v>0</v>
      </c>
      <c r="AT39" s="140" t="s">
        <v>197</v>
      </c>
      <c r="AU39" s="138"/>
    </row>
    <row r="40" spans="1:50" ht="18.75">
      <c r="A40" s="137" t="s">
        <v>160</v>
      </c>
      <c r="B40" s="138" t="s">
        <v>161</v>
      </c>
      <c r="C40" s="139">
        <f>'Commande bonneterie CDF'!C42</f>
        <v>0</v>
      </c>
      <c r="D40" s="140" t="s">
        <v>6</v>
      </c>
      <c r="E40" s="139">
        <f>'Commande bonneterie CDF'!D42</f>
        <v>0</v>
      </c>
      <c r="F40" s="141"/>
      <c r="G40" s="142">
        <f>'Commande bonneterie CDF'!E42</f>
        <v>0</v>
      </c>
      <c r="H40" s="138"/>
      <c r="I40" s="139">
        <f>'Commande bonneterie CDF'!F42</f>
        <v>0</v>
      </c>
      <c r="J40" s="141"/>
      <c r="K40" s="142">
        <f>'Commande bonneterie CDF'!G42</f>
        <v>0</v>
      </c>
      <c r="L40" s="140" t="s">
        <v>5</v>
      </c>
      <c r="M40" s="139">
        <f>'Commande bonneterie CDF'!H42</f>
        <v>0</v>
      </c>
      <c r="N40" s="141"/>
      <c r="O40" s="142">
        <f>'Commande bonneterie CDF'!I42</f>
        <v>0</v>
      </c>
      <c r="P40" s="138"/>
      <c r="Q40" s="139">
        <f>'Commande bonneterie CDF'!J42</f>
        <v>0</v>
      </c>
      <c r="R40" s="141"/>
      <c r="S40" s="142">
        <f>'Commande bonneterie CDF'!K42</f>
        <v>0</v>
      </c>
      <c r="T40" s="138"/>
      <c r="U40" s="139">
        <f>'Commande bonneterie CDF'!L42</f>
        <v>0</v>
      </c>
      <c r="V40" s="141"/>
      <c r="W40" s="142">
        <f>'Commande bonneterie CDF'!M42</f>
        <v>0</v>
      </c>
      <c r="X40" s="138"/>
      <c r="Y40" s="139">
        <f>'Commande bonneterie CDF'!N42</f>
        <v>0</v>
      </c>
      <c r="Z40" s="141"/>
      <c r="AA40" s="142">
        <f>'Commande bonneterie CDF'!O42</f>
        <v>0</v>
      </c>
      <c r="AB40" s="138"/>
      <c r="AC40" s="139">
        <f>'Commande bonneterie CDF'!P42</f>
        <v>0</v>
      </c>
      <c r="AD40" s="141"/>
      <c r="AE40" s="142">
        <f>'Commande bonneterie CDF'!Q42</f>
        <v>0</v>
      </c>
      <c r="AF40" s="138"/>
      <c r="AG40" s="139">
        <f>'Commande bonneterie CDF'!R42</f>
        <v>0</v>
      </c>
      <c r="AH40" s="141"/>
      <c r="AI40" s="142">
        <f>'Commande bonneterie CDF'!S42</f>
        <v>0</v>
      </c>
      <c r="AJ40" s="138"/>
      <c r="AK40" s="139">
        <f>'Commande bonneterie CDF'!T42</f>
        <v>0</v>
      </c>
      <c r="AL40" s="141"/>
      <c r="AM40" s="142">
        <f>'Commande bonneterie CDF'!U42</f>
        <v>0</v>
      </c>
      <c r="AN40" s="144" t="s">
        <v>193</v>
      </c>
      <c r="AO40" s="139">
        <f>'Commande bonneterie CDF'!V42</f>
        <v>0</v>
      </c>
      <c r="AP40" s="145"/>
      <c r="AQ40" s="146">
        <f t="shared" si="0"/>
        <v>0</v>
      </c>
      <c r="AT40" s="140" t="s">
        <v>197</v>
      </c>
      <c r="AU40" s="138"/>
    </row>
    <row r="41" spans="1:50" ht="25.5" customHeight="1">
      <c r="A41" s="153" t="s">
        <v>162</v>
      </c>
      <c r="B41" s="152" t="s">
        <v>163</v>
      </c>
      <c r="C41" s="139">
        <f>'Commande bonneterie CDF'!C43</f>
        <v>0</v>
      </c>
      <c r="D41" s="144" t="s">
        <v>6</v>
      </c>
      <c r="E41" s="139">
        <f>'Commande bonneterie CDF'!D43</f>
        <v>0</v>
      </c>
      <c r="F41" s="145"/>
      <c r="G41" s="142">
        <f>'Commande bonneterie CDF'!E43</f>
        <v>0</v>
      </c>
      <c r="H41" s="152"/>
      <c r="I41" s="139">
        <f>'Commande bonneterie CDF'!F43</f>
        <v>1</v>
      </c>
      <c r="J41" s="148" t="s">
        <v>7</v>
      </c>
      <c r="K41" s="142">
        <f>'Commande bonneterie CDF'!G43</f>
        <v>0</v>
      </c>
      <c r="L41" s="144" t="s">
        <v>6</v>
      </c>
      <c r="M41" s="139">
        <f>'Commande bonneterie CDF'!H43</f>
        <v>0</v>
      </c>
      <c r="N41" s="145"/>
      <c r="O41" s="142">
        <f>'Commande bonneterie CDF'!I43</f>
        <v>0</v>
      </c>
      <c r="P41" s="152"/>
      <c r="Q41" s="139">
        <f>'Commande bonneterie CDF'!J43</f>
        <v>0</v>
      </c>
      <c r="R41" s="148"/>
      <c r="S41" s="142">
        <f>'Commande bonneterie CDF'!K43</f>
        <v>0</v>
      </c>
      <c r="T41" s="152"/>
      <c r="U41" s="139">
        <f>'Commande bonneterie CDF'!L43</f>
        <v>0</v>
      </c>
      <c r="V41" s="148"/>
      <c r="W41" s="142">
        <f>'Commande bonneterie CDF'!M43</f>
        <v>0</v>
      </c>
      <c r="X41" s="152"/>
      <c r="Y41" s="139">
        <f>'Commande bonneterie CDF'!N43</f>
        <v>0</v>
      </c>
      <c r="Z41" s="145"/>
      <c r="AA41" s="142">
        <f>'Commande bonneterie CDF'!O43</f>
        <v>0</v>
      </c>
      <c r="AB41" s="144"/>
      <c r="AC41" s="139">
        <f>'Commande bonneterie CDF'!P43</f>
        <v>0</v>
      </c>
      <c r="AD41" s="145"/>
      <c r="AE41" s="142">
        <f>'Commande bonneterie CDF'!Q43</f>
        <v>0</v>
      </c>
      <c r="AF41" s="152"/>
      <c r="AG41" s="139">
        <f>'Commande bonneterie CDF'!R43</f>
        <v>0</v>
      </c>
      <c r="AH41" s="145"/>
      <c r="AI41" s="142">
        <f>'Commande bonneterie CDF'!S43</f>
        <v>0</v>
      </c>
      <c r="AJ41" s="152"/>
      <c r="AK41" s="139">
        <f>'Commande bonneterie CDF'!T43</f>
        <v>0</v>
      </c>
      <c r="AL41" s="145"/>
      <c r="AM41" s="142">
        <f>'Commande bonneterie CDF'!U43</f>
        <v>1</v>
      </c>
      <c r="AN41" s="144" t="s">
        <v>196</v>
      </c>
      <c r="AO41" s="139">
        <f>'Commande bonneterie CDF'!V43</f>
        <v>0</v>
      </c>
      <c r="AP41" s="145"/>
      <c r="AQ41" s="146">
        <f t="shared" si="0"/>
        <v>115.2</v>
      </c>
      <c r="AR41" s="154"/>
      <c r="AS41" s="154"/>
      <c r="AT41" s="144" t="s">
        <v>195</v>
      </c>
      <c r="AU41" s="155" t="s">
        <v>7</v>
      </c>
      <c r="AV41" s="154"/>
    </row>
    <row r="42" spans="1:50" ht="18.75">
      <c r="A42" s="137" t="s">
        <v>164</v>
      </c>
      <c r="B42" s="138" t="s">
        <v>132</v>
      </c>
      <c r="C42" s="139">
        <f>'Commande bonneterie CDF'!C44</f>
        <v>0</v>
      </c>
      <c r="D42" s="140" t="s">
        <v>6</v>
      </c>
      <c r="E42" s="139">
        <f>'Commande bonneterie CDF'!D44</f>
        <v>0</v>
      </c>
      <c r="F42" s="141"/>
      <c r="G42" s="142">
        <f>'Commande bonneterie CDF'!E44</f>
        <v>0</v>
      </c>
      <c r="H42" s="138"/>
      <c r="I42" s="139">
        <f>'Commande bonneterie CDF'!F44</f>
        <v>0</v>
      </c>
      <c r="J42" s="141"/>
      <c r="K42" s="142">
        <f>'Commande bonneterie CDF'!G44</f>
        <v>0</v>
      </c>
      <c r="L42" s="140" t="s">
        <v>6</v>
      </c>
      <c r="M42" s="139">
        <f>'Commande bonneterie CDF'!H44</f>
        <v>0</v>
      </c>
      <c r="N42" s="141"/>
      <c r="O42" s="142">
        <f>'Commande bonneterie CDF'!I44</f>
        <v>0</v>
      </c>
      <c r="P42" s="138"/>
      <c r="Q42" s="139">
        <f>'Commande bonneterie CDF'!J44</f>
        <v>0</v>
      </c>
      <c r="R42" s="141"/>
      <c r="S42" s="142">
        <f>'Commande bonneterie CDF'!K44</f>
        <v>0</v>
      </c>
      <c r="T42" s="138"/>
      <c r="U42" s="139">
        <f>'Commande bonneterie CDF'!L44</f>
        <v>0</v>
      </c>
      <c r="V42" s="141"/>
      <c r="W42" s="142">
        <f>'Commande bonneterie CDF'!M44</f>
        <v>0</v>
      </c>
      <c r="X42" s="138"/>
      <c r="Y42" s="139">
        <f>'Commande bonneterie CDF'!N44</f>
        <v>0</v>
      </c>
      <c r="Z42" s="141"/>
      <c r="AA42" s="142">
        <f>'Commande bonneterie CDF'!O44</f>
        <v>0</v>
      </c>
      <c r="AB42" s="138"/>
      <c r="AC42" s="139">
        <f>'Commande bonneterie CDF'!P44</f>
        <v>0</v>
      </c>
      <c r="AD42" s="141"/>
      <c r="AE42" s="142">
        <f>'Commande bonneterie CDF'!Q44</f>
        <v>0</v>
      </c>
      <c r="AF42" s="138"/>
      <c r="AG42" s="139">
        <f>'Commande bonneterie CDF'!R44</f>
        <v>0</v>
      </c>
      <c r="AH42" s="141"/>
      <c r="AI42" s="142">
        <f>'Commande bonneterie CDF'!S44</f>
        <v>0</v>
      </c>
      <c r="AJ42" s="138"/>
      <c r="AK42" s="139">
        <f>'Commande bonneterie CDF'!T44</f>
        <v>0</v>
      </c>
      <c r="AL42" s="141"/>
      <c r="AM42" s="142">
        <f>'Commande bonneterie CDF'!U44</f>
        <v>0</v>
      </c>
      <c r="AN42" s="144" t="s">
        <v>193</v>
      </c>
      <c r="AO42" s="139">
        <f>'Commande bonneterie CDF'!V44</f>
        <v>0</v>
      </c>
      <c r="AP42" s="145"/>
      <c r="AQ42" s="146">
        <f t="shared" si="0"/>
        <v>0</v>
      </c>
      <c r="AT42" s="140" t="s">
        <v>194</v>
      </c>
      <c r="AU42" s="138"/>
    </row>
    <row r="43" spans="1:50" ht="18.75">
      <c r="A43" s="137" t="s">
        <v>167</v>
      </c>
      <c r="B43" s="138" t="s">
        <v>168</v>
      </c>
      <c r="C43" s="139">
        <f>'Commande bonneterie CDF'!C46</f>
        <v>0</v>
      </c>
      <c r="D43" s="140" t="s">
        <v>5</v>
      </c>
      <c r="E43" s="139">
        <f>'Commande bonneterie CDF'!D46</f>
        <v>0</v>
      </c>
      <c r="F43" s="141"/>
      <c r="G43" s="142">
        <f>'Commande bonneterie CDF'!E46</f>
        <v>0</v>
      </c>
      <c r="H43" s="138"/>
      <c r="I43" s="139">
        <f>'Commande bonneterie CDF'!F46</f>
        <v>0</v>
      </c>
      <c r="J43" s="141"/>
      <c r="K43" s="142">
        <f>'Commande bonneterie CDF'!G46</f>
        <v>0</v>
      </c>
      <c r="L43" s="140" t="s">
        <v>5</v>
      </c>
      <c r="M43" s="139">
        <f>'Commande bonneterie CDF'!H46</f>
        <v>0</v>
      </c>
      <c r="N43" s="141"/>
      <c r="O43" s="142">
        <f>'Commande bonneterie CDF'!I46</f>
        <v>0</v>
      </c>
      <c r="P43" s="138"/>
      <c r="Q43" s="139">
        <f>'Commande bonneterie CDF'!J46</f>
        <v>0</v>
      </c>
      <c r="R43" s="141"/>
      <c r="S43" s="142">
        <f>'Commande bonneterie CDF'!K46</f>
        <v>0</v>
      </c>
      <c r="T43" s="138"/>
      <c r="U43" s="139">
        <f>'Commande bonneterie CDF'!L46</f>
        <v>0</v>
      </c>
      <c r="V43" s="141"/>
      <c r="W43" s="142">
        <f>'Commande bonneterie CDF'!M46</f>
        <v>0</v>
      </c>
      <c r="X43" s="138"/>
      <c r="Y43" s="139">
        <f>'Commande bonneterie CDF'!N46</f>
        <v>0</v>
      </c>
      <c r="Z43" s="141"/>
      <c r="AA43" s="142">
        <f>'Commande bonneterie CDF'!O46</f>
        <v>0</v>
      </c>
      <c r="AB43" s="138"/>
      <c r="AC43" s="139">
        <f>'Commande bonneterie CDF'!P46</f>
        <v>0</v>
      </c>
      <c r="AD43" s="141"/>
      <c r="AE43" s="142">
        <f>'Commande bonneterie CDF'!Q46</f>
        <v>0</v>
      </c>
      <c r="AF43" s="138"/>
      <c r="AG43" s="139">
        <f>'Commande bonneterie CDF'!R46</f>
        <v>0</v>
      </c>
      <c r="AH43" s="141"/>
      <c r="AI43" s="142">
        <f>'Commande bonneterie CDF'!S46</f>
        <v>0</v>
      </c>
      <c r="AJ43" s="138"/>
      <c r="AK43" s="139">
        <f>'Commande bonneterie CDF'!T46</f>
        <v>0</v>
      </c>
      <c r="AL43" s="141"/>
      <c r="AM43" s="142">
        <f>'Commande bonneterie CDF'!U46</f>
        <v>0</v>
      </c>
      <c r="AN43" s="144" t="s">
        <v>193</v>
      </c>
      <c r="AO43" s="139">
        <f>'Commande bonneterie CDF'!V46</f>
        <v>0</v>
      </c>
      <c r="AP43" s="145"/>
      <c r="AQ43" s="146">
        <f t="shared" si="0"/>
        <v>0</v>
      </c>
      <c r="AT43" s="140" t="s">
        <v>197</v>
      </c>
      <c r="AU43" s="138"/>
    </row>
    <row r="44" spans="1:50" ht="18.75">
      <c r="A44" s="137" t="s">
        <v>169</v>
      </c>
      <c r="B44" s="138" t="s">
        <v>170</v>
      </c>
      <c r="C44" s="139">
        <f>'Commande bonneterie CDF'!C47</f>
        <v>0</v>
      </c>
      <c r="D44" s="140" t="s">
        <v>7</v>
      </c>
      <c r="E44" s="139">
        <f>'Commande bonneterie CDF'!D47</f>
        <v>0</v>
      </c>
      <c r="F44" s="141"/>
      <c r="G44" s="142">
        <f>'Commande bonneterie CDF'!E47</f>
        <v>0</v>
      </c>
      <c r="H44" s="138"/>
      <c r="I44" s="139">
        <f>'Commande bonneterie CDF'!F47</f>
        <v>0</v>
      </c>
      <c r="J44" s="141"/>
      <c r="K44" s="142">
        <f>'Commande bonneterie CDF'!G47</f>
        <v>0</v>
      </c>
      <c r="L44" s="140" t="s">
        <v>7</v>
      </c>
      <c r="M44" s="139">
        <f>'Commande bonneterie CDF'!H47</f>
        <v>1</v>
      </c>
      <c r="N44" s="143" t="s">
        <v>7</v>
      </c>
      <c r="O44" s="142">
        <f>'Commande bonneterie CDF'!I47</f>
        <v>0</v>
      </c>
      <c r="P44" s="138"/>
      <c r="Q44" s="139">
        <f>'Commande bonneterie CDF'!J47</f>
        <v>0</v>
      </c>
      <c r="R44" s="141"/>
      <c r="S44" s="142">
        <f>'Commande bonneterie CDF'!K47</f>
        <v>1</v>
      </c>
      <c r="T44" s="140" t="s">
        <v>7</v>
      </c>
      <c r="U44" s="139">
        <f>'Commande bonneterie CDF'!L47</f>
        <v>0</v>
      </c>
      <c r="V44" s="143"/>
      <c r="W44" s="142">
        <f>'Commande bonneterie CDF'!M47</f>
        <v>1</v>
      </c>
      <c r="X44" s="140" t="s">
        <v>7</v>
      </c>
      <c r="Y44" s="139">
        <f>'Commande bonneterie CDF'!N47</f>
        <v>0</v>
      </c>
      <c r="Z44" s="141"/>
      <c r="AA44" s="142">
        <f>'Commande bonneterie CDF'!O47</f>
        <v>0</v>
      </c>
      <c r="AB44" s="140"/>
      <c r="AC44" s="139">
        <f>'Commande bonneterie CDF'!P47</f>
        <v>0</v>
      </c>
      <c r="AD44" s="141"/>
      <c r="AE44" s="142">
        <f>'Commande bonneterie CDF'!Q47</f>
        <v>0</v>
      </c>
      <c r="AF44" s="138"/>
      <c r="AG44" s="139">
        <f>'Commande bonneterie CDF'!R47</f>
        <v>1</v>
      </c>
      <c r="AH44" s="143" t="s">
        <v>6</v>
      </c>
      <c r="AI44" s="142">
        <f>'Commande bonneterie CDF'!S47</f>
        <v>0</v>
      </c>
      <c r="AJ44" s="138"/>
      <c r="AK44" s="139">
        <f>'Commande bonneterie CDF'!T47</f>
        <v>0</v>
      </c>
      <c r="AL44" s="141"/>
      <c r="AM44" s="142">
        <f>'Commande bonneterie CDF'!U47</f>
        <v>0</v>
      </c>
      <c r="AN44" s="144" t="s">
        <v>193</v>
      </c>
      <c r="AO44" s="139">
        <f>'Commande bonneterie CDF'!V47</f>
        <v>1</v>
      </c>
      <c r="AP44" s="148" t="s">
        <v>6</v>
      </c>
      <c r="AQ44" s="146">
        <f t="shared" si="0"/>
        <v>219.60000000000002</v>
      </c>
      <c r="AT44" s="140" t="s">
        <v>197</v>
      </c>
      <c r="AU44" s="138"/>
    </row>
    <row r="45" spans="1:50" ht="18.75">
      <c r="A45" s="137" t="s">
        <v>171</v>
      </c>
      <c r="B45" s="138" t="s">
        <v>172</v>
      </c>
      <c r="C45" s="139">
        <f>'Commande bonneterie CDF'!C48</f>
        <v>0</v>
      </c>
      <c r="D45" s="140" t="s">
        <v>6</v>
      </c>
      <c r="E45" s="139">
        <f>'Commande bonneterie CDF'!D48</f>
        <v>1</v>
      </c>
      <c r="F45" s="143" t="s">
        <v>7</v>
      </c>
      <c r="G45" s="142">
        <f>'Commande bonneterie CDF'!E48</f>
        <v>0</v>
      </c>
      <c r="H45" s="138"/>
      <c r="I45" s="139">
        <f>'Commande bonneterie CDF'!F48</f>
        <v>0</v>
      </c>
      <c r="J45" s="141"/>
      <c r="K45" s="142">
        <f>'Commande bonneterie CDF'!G48</f>
        <v>0</v>
      </c>
      <c r="L45" s="140" t="s">
        <v>6</v>
      </c>
      <c r="M45" s="139">
        <f>'Commande bonneterie CDF'!H48</f>
        <v>0</v>
      </c>
      <c r="N45" s="141"/>
      <c r="O45" s="142">
        <f>'Commande bonneterie CDF'!I48</f>
        <v>0</v>
      </c>
      <c r="P45" s="138"/>
      <c r="Q45" s="139">
        <f>'Commande bonneterie CDF'!J48</f>
        <v>0</v>
      </c>
      <c r="R45" s="141"/>
      <c r="S45" s="142">
        <f>'Commande bonneterie CDF'!K48</f>
        <v>0</v>
      </c>
      <c r="T45" s="138"/>
      <c r="U45" s="139">
        <f>'Commande bonneterie CDF'!L48</f>
        <v>0</v>
      </c>
      <c r="V45" s="143"/>
      <c r="W45" s="142">
        <f>'Commande bonneterie CDF'!M48</f>
        <v>1</v>
      </c>
      <c r="X45" s="140" t="s">
        <v>7</v>
      </c>
      <c r="Y45" s="139">
        <f>'Commande bonneterie CDF'!N48</f>
        <v>0</v>
      </c>
      <c r="Z45" s="141"/>
      <c r="AA45" s="142">
        <f>'Commande bonneterie CDF'!O48</f>
        <v>0</v>
      </c>
      <c r="AB45" s="138"/>
      <c r="AC45" s="139">
        <f>'Commande bonneterie CDF'!P48</f>
        <v>0</v>
      </c>
      <c r="AD45" s="141"/>
      <c r="AE45" s="142">
        <f>'Commande bonneterie CDF'!Q48</f>
        <v>0</v>
      </c>
      <c r="AF45" s="138"/>
      <c r="AG45" s="139">
        <f>'Commande bonneterie CDF'!R48</f>
        <v>0</v>
      </c>
      <c r="AH45" s="141"/>
      <c r="AI45" s="142">
        <f>'Commande bonneterie CDF'!S48</f>
        <v>0</v>
      </c>
      <c r="AJ45" s="138"/>
      <c r="AK45" s="139">
        <f>'Commande bonneterie CDF'!T48</f>
        <v>0</v>
      </c>
      <c r="AL45" s="141"/>
      <c r="AM45" s="142">
        <f>'Commande bonneterie CDF'!U48</f>
        <v>0</v>
      </c>
      <c r="AN45" s="144" t="s">
        <v>193</v>
      </c>
      <c r="AO45" s="139">
        <f>'Commande bonneterie CDF'!V48</f>
        <v>0</v>
      </c>
      <c r="AP45" s="145"/>
      <c r="AQ45" s="146">
        <f t="shared" si="0"/>
        <v>117.6</v>
      </c>
      <c r="AT45" s="140" t="s">
        <v>197</v>
      </c>
      <c r="AU45" s="138"/>
    </row>
    <row r="46" spans="1:50" ht="18.75">
      <c r="A46" s="137" t="s">
        <v>173</v>
      </c>
      <c r="B46" s="138" t="s">
        <v>174</v>
      </c>
      <c r="C46" s="139">
        <f>'Commande bonneterie CDF'!C49</f>
        <v>0</v>
      </c>
      <c r="D46" s="140"/>
      <c r="E46" s="139">
        <f>'Commande bonneterie CDF'!D49</f>
        <v>0</v>
      </c>
      <c r="F46" s="141"/>
      <c r="G46" s="142">
        <f>'Commande bonneterie CDF'!E49</f>
        <v>0</v>
      </c>
      <c r="H46" s="138"/>
      <c r="I46" s="139">
        <f>'Commande bonneterie CDF'!F49</f>
        <v>0</v>
      </c>
      <c r="J46" s="141"/>
      <c r="K46" s="142">
        <f>'Commande bonneterie CDF'!G49</f>
        <v>0</v>
      </c>
      <c r="L46" s="138"/>
      <c r="M46" s="139">
        <f>'Commande bonneterie CDF'!H49</f>
        <v>0</v>
      </c>
      <c r="N46" s="141"/>
      <c r="O46" s="142">
        <f>'Commande bonneterie CDF'!I49</f>
        <v>0</v>
      </c>
      <c r="P46" s="138"/>
      <c r="Q46" s="139">
        <f>'Commande bonneterie CDF'!J49</f>
        <v>0</v>
      </c>
      <c r="R46" s="141"/>
      <c r="S46" s="142">
        <f>'Commande bonneterie CDF'!K49</f>
        <v>0</v>
      </c>
      <c r="T46" s="140"/>
      <c r="U46" s="139">
        <f>'Commande bonneterie CDF'!L49</f>
        <v>0</v>
      </c>
      <c r="V46" s="141"/>
      <c r="W46" s="142">
        <f>'Commande bonneterie CDF'!M49</f>
        <v>0</v>
      </c>
      <c r="X46" s="138"/>
      <c r="Y46" s="139">
        <f>'Commande bonneterie CDF'!N49</f>
        <v>0</v>
      </c>
      <c r="Z46" s="141"/>
      <c r="AA46" s="142">
        <f>'Commande bonneterie CDF'!O49</f>
        <v>0</v>
      </c>
      <c r="AB46" s="138"/>
      <c r="AC46" s="150"/>
      <c r="AD46" s="141"/>
      <c r="AE46" s="156"/>
      <c r="AF46" s="138"/>
      <c r="AG46" s="150"/>
      <c r="AH46" s="141"/>
      <c r="AI46" s="156"/>
      <c r="AJ46" s="138"/>
      <c r="AK46" s="150"/>
      <c r="AL46" s="141"/>
      <c r="AM46" s="156"/>
      <c r="AN46" s="144"/>
      <c r="AO46" s="150"/>
      <c r="AP46" s="145"/>
      <c r="AQ46" s="146">
        <f t="shared" si="0"/>
        <v>0</v>
      </c>
      <c r="AT46" s="140" t="s">
        <v>197</v>
      </c>
      <c r="AU46" s="138"/>
    </row>
    <row r="47" spans="1:50" ht="18.75">
      <c r="A47" s="137" t="s">
        <v>175</v>
      </c>
      <c r="B47" s="138" t="s">
        <v>138</v>
      </c>
      <c r="C47" s="139">
        <f>'Commande bonneterie CDF'!C50</f>
        <v>0</v>
      </c>
      <c r="D47" s="140" t="s">
        <v>4</v>
      </c>
      <c r="E47" s="139">
        <f>'Commande bonneterie CDF'!D50</f>
        <v>0</v>
      </c>
      <c r="F47" s="141"/>
      <c r="G47" s="142">
        <f>'Commande bonneterie CDF'!E50</f>
        <v>0</v>
      </c>
      <c r="H47" s="138"/>
      <c r="I47" s="139">
        <f>'Commande bonneterie CDF'!F50</f>
        <v>0</v>
      </c>
      <c r="J47" s="141"/>
      <c r="K47" s="142">
        <f>'Commande bonneterie CDF'!G50</f>
        <v>0</v>
      </c>
      <c r="L47" s="140" t="s">
        <v>4</v>
      </c>
      <c r="M47" s="139">
        <f>'Commande bonneterie CDF'!H50</f>
        <v>0</v>
      </c>
      <c r="N47" s="141"/>
      <c r="O47" s="142">
        <f>'Commande bonneterie CDF'!I50</f>
        <v>0</v>
      </c>
      <c r="P47" s="138"/>
      <c r="Q47" s="139">
        <f>'Commande bonneterie CDF'!J50</f>
        <v>0</v>
      </c>
      <c r="R47" s="141"/>
      <c r="S47" s="142">
        <f>'Commande bonneterie CDF'!K50</f>
        <v>0</v>
      </c>
      <c r="T47" s="138"/>
      <c r="U47" s="139">
        <f>'Commande bonneterie CDF'!L50</f>
        <v>0</v>
      </c>
      <c r="V47" s="141"/>
      <c r="W47" s="142">
        <f>'Commande bonneterie CDF'!M50</f>
        <v>0</v>
      </c>
      <c r="X47" s="138"/>
      <c r="Y47" s="139">
        <f>'Commande bonneterie CDF'!N50</f>
        <v>0</v>
      </c>
      <c r="Z47" s="141"/>
      <c r="AA47" s="142">
        <f>'Commande bonneterie CDF'!O50</f>
        <v>0</v>
      </c>
      <c r="AB47" s="140"/>
      <c r="AC47" s="139">
        <f>'Commande bonneterie CDF'!P50</f>
        <v>1</v>
      </c>
      <c r="AD47" s="143" t="s">
        <v>4</v>
      </c>
      <c r="AE47" s="142">
        <f>'Commande bonneterie CDF'!Q50</f>
        <v>0</v>
      </c>
      <c r="AF47" s="140"/>
      <c r="AG47" s="139">
        <f>'Commande bonneterie CDF'!R50</f>
        <v>1</v>
      </c>
      <c r="AH47" s="143" t="s">
        <v>4</v>
      </c>
      <c r="AI47" s="142">
        <f>'Commande bonneterie CDF'!S50</f>
        <v>0</v>
      </c>
      <c r="AJ47" s="138"/>
      <c r="AK47" s="139">
        <f>'Commande bonneterie CDF'!T50</f>
        <v>0</v>
      </c>
      <c r="AL47" s="141"/>
      <c r="AM47" s="142">
        <f>'Commande bonneterie CDF'!U50</f>
        <v>0</v>
      </c>
      <c r="AN47" s="144" t="s">
        <v>196</v>
      </c>
      <c r="AO47" s="139">
        <f>'Commande bonneterie CDF'!V50</f>
        <v>0</v>
      </c>
      <c r="AP47" s="145"/>
      <c r="AQ47" s="146">
        <f t="shared" si="0"/>
        <v>100.80000000000001</v>
      </c>
      <c r="AT47" s="140" t="s">
        <v>194</v>
      </c>
      <c r="AU47" s="138"/>
    </row>
    <row r="48" spans="1:50" ht="18.75">
      <c r="A48" s="157" t="s">
        <v>176</v>
      </c>
      <c r="B48" s="158" t="s">
        <v>100</v>
      </c>
      <c r="C48" s="159">
        <f>'Commande bonneterie CDF'!C51</f>
        <v>0</v>
      </c>
      <c r="D48" s="140" t="s">
        <v>7</v>
      </c>
      <c r="E48" s="159">
        <f>'Commande bonneterie CDF'!D51</f>
        <v>0</v>
      </c>
      <c r="F48" s="160"/>
      <c r="G48" s="161">
        <f>'Commande bonneterie CDF'!E51</f>
        <v>0</v>
      </c>
      <c r="H48" s="162"/>
      <c r="I48" s="159">
        <f>'Commande bonneterie CDF'!F51</f>
        <v>0</v>
      </c>
      <c r="J48" s="160"/>
      <c r="K48" s="161">
        <f>'Commande bonneterie CDF'!G51</f>
        <v>0</v>
      </c>
      <c r="L48" s="140" t="s">
        <v>8</v>
      </c>
      <c r="M48" s="159">
        <f>'Commande bonneterie CDF'!H51</f>
        <v>0</v>
      </c>
      <c r="N48" s="160"/>
      <c r="O48" s="161">
        <f>'Commande bonneterie CDF'!I51</f>
        <v>0</v>
      </c>
      <c r="P48" s="162"/>
      <c r="Q48" s="159">
        <f>'Commande bonneterie CDF'!J51</f>
        <v>0</v>
      </c>
      <c r="R48" s="160"/>
      <c r="S48" s="161">
        <f>'Commande bonneterie CDF'!K51</f>
        <v>0</v>
      </c>
      <c r="T48" s="162"/>
      <c r="U48" s="159">
        <f>'Commande bonneterie CDF'!L51</f>
        <v>0</v>
      </c>
      <c r="V48" s="160"/>
      <c r="W48" s="161">
        <f>'Commande bonneterie CDF'!M51</f>
        <v>0</v>
      </c>
      <c r="X48" s="162"/>
      <c r="Y48" s="159">
        <f>'Commande bonneterie CDF'!N51</f>
        <v>0</v>
      </c>
      <c r="Z48" s="160"/>
      <c r="AA48" s="161">
        <f>'Commande bonneterie CDF'!O51</f>
        <v>0</v>
      </c>
      <c r="AB48" s="162"/>
      <c r="AC48" s="159">
        <f>'Commande bonneterie CDF'!P51</f>
        <v>0</v>
      </c>
      <c r="AD48" s="160"/>
      <c r="AE48" s="161">
        <f>'Commande bonneterie CDF'!Q51</f>
        <v>0</v>
      </c>
      <c r="AF48" s="162"/>
      <c r="AG48" s="159">
        <f>'Commande bonneterie CDF'!R51</f>
        <v>0</v>
      </c>
      <c r="AH48" s="160"/>
      <c r="AI48" s="161">
        <f>'Commande bonneterie CDF'!S51</f>
        <v>0</v>
      </c>
      <c r="AJ48" s="162"/>
      <c r="AK48" s="159">
        <f>'Commande bonneterie CDF'!T51</f>
        <v>0</v>
      </c>
      <c r="AL48" s="160"/>
      <c r="AM48" s="161">
        <f>'Commande bonneterie CDF'!U51</f>
        <v>0</v>
      </c>
      <c r="AN48" s="144" t="s">
        <v>193</v>
      </c>
      <c r="AO48" s="159">
        <f>'Commande bonneterie CDF'!V51</f>
        <v>0</v>
      </c>
      <c r="AP48" s="160"/>
      <c r="AQ48" s="163">
        <f t="shared" si="0"/>
        <v>0</v>
      </c>
      <c r="AR48" s="164"/>
      <c r="AS48" s="164"/>
      <c r="AT48" s="162" t="s">
        <v>194</v>
      </c>
      <c r="AU48" s="158"/>
      <c r="AV48" s="164"/>
      <c r="AW48" s="164"/>
      <c r="AX48" s="164"/>
    </row>
    <row r="49" spans="1:50" ht="18.75">
      <c r="A49" s="165" t="s">
        <v>96</v>
      </c>
      <c r="B49" s="166" t="s">
        <v>179</v>
      </c>
      <c r="C49" s="167">
        <f>'Commande bonneterie CDF'!C53</f>
        <v>0</v>
      </c>
      <c r="D49" s="166" t="s">
        <v>7</v>
      </c>
      <c r="E49" s="167">
        <f>'Commande bonneterie CDF'!D53</f>
        <v>0</v>
      </c>
      <c r="F49" s="168"/>
      <c r="G49" s="169">
        <f>'Commande bonneterie CDF'!E53</f>
        <v>0</v>
      </c>
      <c r="H49" s="170"/>
      <c r="I49" s="167">
        <f>'Commande bonneterie CDF'!F53</f>
        <v>1</v>
      </c>
      <c r="J49" s="171" t="s">
        <v>8</v>
      </c>
      <c r="K49" s="169">
        <f>'Commande bonneterie CDF'!G53</f>
        <v>0</v>
      </c>
      <c r="L49" s="166" t="s">
        <v>6</v>
      </c>
      <c r="M49" s="167">
        <f>'Commande bonneterie CDF'!H53</f>
        <v>0</v>
      </c>
      <c r="N49" s="168"/>
      <c r="O49" s="169">
        <f>'Commande bonneterie CDF'!I53</f>
        <v>0</v>
      </c>
      <c r="P49" s="170"/>
      <c r="Q49" s="167">
        <f>'Commande bonneterie CDF'!J53</f>
        <v>0</v>
      </c>
      <c r="R49" s="168"/>
      <c r="S49" s="169">
        <f>'Commande bonneterie CDF'!K53</f>
        <v>1</v>
      </c>
      <c r="T49" s="166" t="s">
        <v>6</v>
      </c>
      <c r="U49" s="167">
        <f>'Commande bonneterie CDF'!L53</f>
        <v>0</v>
      </c>
      <c r="V49" s="168"/>
      <c r="W49" s="169">
        <f>'Commande bonneterie CDF'!M53</f>
        <v>0</v>
      </c>
      <c r="X49" s="170"/>
      <c r="Y49" s="167">
        <f>'Commande bonneterie CDF'!N53</f>
        <v>0</v>
      </c>
      <c r="Z49" s="168"/>
      <c r="AA49" s="169">
        <f>'Commande bonneterie CDF'!O53</f>
        <v>0</v>
      </c>
      <c r="AB49" s="170"/>
      <c r="AC49" s="167">
        <f>'Commande bonneterie CDF'!P53</f>
        <v>1</v>
      </c>
      <c r="AD49" s="171" t="s">
        <v>7</v>
      </c>
      <c r="AE49" s="169">
        <f>'Commande bonneterie CDF'!Q53</f>
        <v>0</v>
      </c>
      <c r="AF49" s="170"/>
      <c r="AG49" s="167">
        <f>'Commande bonneterie CDF'!R53</f>
        <v>0</v>
      </c>
      <c r="AH49" s="168"/>
      <c r="AI49" s="169">
        <f>'Commande bonneterie CDF'!S53</f>
        <v>0</v>
      </c>
      <c r="AJ49" s="170"/>
      <c r="AK49" s="167">
        <f>'Commande bonneterie CDF'!T53</f>
        <v>0</v>
      </c>
      <c r="AL49" s="168"/>
      <c r="AM49" s="169">
        <f>'Commande bonneterie CDF'!U53</f>
        <v>0</v>
      </c>
      <c r="AN49" s="166" t="s">
        <v>193</v>
      </c>
      <c r="AO49" s="167">
        <f>'Commande bonneterie CDF'!V53</f>
        <v>0</v>
      </c>
      <c r="AP49" s="168"/>
      <c r="AQ49" s="146">
        <f t="shared" si="0"/>
        <v>265.20000000000005</v>
      </c>
      <c r="AR49" s="172"/>
      <c r="AS49" s="172"/>
      <c r="AT49" s="173" t="s">
        <v>195</v>
      </c>
      <c r="AU49" s="149" t="s">
        <v>8</v>
      </c>
      <c r="AV49" s="172"/>
    </row>
    <row r="50" spans="1:50" ht="18.75">
      <c r="A50" s="174" t="s">
        <v>199</v>
      </c>
      <c r="B50" s="175" t="s">
        <v>138</v>
      </c>
      <c r="C50" s="139">
        <f>'Commande bonneterie CDF'!C54</f>
        <v>0</v>
      </c>
      <c r="D50" s="175" t="s">
        <v>6</v>
      </c>
      <c r="E50" s="139">
        <f>'Commande bonneterie CDF'!D54</f>
        <v>0</v>
      </c>
      <c r="F50" s="176"/>
      <c r="G50" s="142">
        <f>'Commande bonneterie CDF'!E54</f>
        <v>0</v>
      </c>
      <c r="H50" s="177"/>
      <c r="I50" s="139">
        <f>'Commande bonneterie CDF'!F54</f>
        <v>0</v>
      </c>
      <c r="J50" s="176"/>
      <c r="K50" s="142">
        <f>'Commande bonneterie CDF'!G54</f>
        <v>0</v>
      </c>
      <c r="L50" s="175" t="s">
        <v>6</v>
      </c>
      <c r="M50" s="139">
        <f>'Commande bonneterie CDF'!H54</f>
        <v>0</v>
      </c>
      <c r="N50" s="176"/>
      <c r="O50" s="142">
        <f>'Commande bonneterie CDF'!I54</f>
        <v>0</v>
      </c>
      <c r="P50" s="177"/>
      <c r="Q50" s="139">
        <f>'Commande bonneterie CDF'!J54</f>
        <v>0</v>
      </c>
      <c r="R50" s="176"/>
      <c r="S50" s="142">
        <f>'Commande bonneterie CDF'!K54</f>
        <v>0</v>
      </c>
      <c r="T50" s="177"/>
      <c r="U50" s="139">
        <f>'Commande bonneterie CDF'!L54</f>
        <v>0</v>
      </c>
      <c r="V50" s="176"/>
      <c r="W50" s="142">
        <f>'Commande bonneterie CDF'!M54</f>
        <v>0</v>
      </c>
      <c r="X50" s="177"/>
      <c r="Y50" s="139">
        <f>'Commande bonneterie CDF'!N54</f>
        <v>0</v>
      </c>
      <c r="Z50" s="176"/>
      <c r="AA50" s="142">
        <f>'Commande bonneterie CDF'!O54</f>
        <v>0</v>
      </c>
      <c r="AB50" s="177"/>
      <c r="AC50" s="139">
        <f>'Commande bonneterie CDF'!P54</f>
        <v>0</v>
      </c>
      <c r="AD50" s="176"/>
      <c r="AE50" s="142">
        <f>'Commande bonneterie CDF'!Q54</f>
        <v>0</v>
      </c>
      <c r="AF50" s="177"/>
      <c r="AG50" s="139">
        <f>'Commande bonneterie CDF'!R54</f>
        <v>0</v>
      </c>
      <c r="AH50" s="176"/>
      <c r="AI50" s="142">
        <f>'Commande bonneterie CDF'!S54</f>
        <v>0</v>
      </c>
      <c r="AJ50" s="177"/>
      <c r="AK50" s="139">
        <f>'Commande bonneterie CDF'!T54</f>
        <v>0</v>
      </c>
      <c r="AL50" s="176"/>
      <c r="AM50" s="142">
        <f>'Commande bonneterie CDF'!U54</f>
        <v>0</v>
      </c>
      <c r="AN50" s="166" t="s">
        <v>193</v>
      </c>
      <c r="AO50" s="139">
        <f>'Commande bonneterie CDF'!V54</f>
        <v>0</v>
      </c>
      <c r="AP50" s="168"/>
      <c r="AQ50" s="146">
        <f t="shared" si="0"/>
        <v>0</v>
      </c>
      <c r="AR50" s="178"/>
      <c r="AS50" s="178"/>
      <c r="AT50" s="179" t="s">
        <v>197</v>
      </c>
      <c r="AU50" s="179"/>
      <c r="AV50" s="178"/>
      <c r="AW50" s="178"/>
      <c r="AX50" s="178"/>
    </row>
    <row r="51" spans="1:50" ht="18.75">
      <c r="A51" s="180" t="s">
        <v>123</v>
      </c>
      <c r="B51" s="181" t="s">
        <v>182</v>
      </c>
      <c r="C51" s="167">
        <f>'Commande bonneterie CDF'!C55</f>
        <v>0</v>
      </c>
      <c r="D51" s="182" t="s">
        <v>5</v>
      </c>
      <c r="E51" s="167">
        <f>'Commande bonneterie CDF'!D55</f>
        <v>0</v>
      </c>
      <c r="F51" s="183"/>
      <c r="G51" s="169">
        <f>'Commande bonneterie CDF'!E55</f>
        <v>0</v>
      </c>
      <c r="H51" s="184"/>
      <c r="I51" s="167">
        <f>'Commande bonneterie CDF'!F55</f>
        <v>0</v>
      </c>
      <c r="J51" s="183"/>
      <c r="K51" s="169">
        <f>'Commande bonneterie CDF'!G55</f>
        <v>0</v>
      </c>
      <c r="L51" s="182"/>
      <c r="M51" s="167">
        <f>'Commande bonneterie CDF'!H55</f>
        <v>0</v>
      </c>
      <c r="N51" s="183"/>
      <c r="O51" s="169">
        <f>'Commande bonneterie CDF'!I55</f>
        <v>0</v>
      </c>
      <c r="P51" s="182"/>
      <c r="Q51" s="167">
        <f>'Commande bonneterie CDF'!J55</f>
        <v>0</v>
      </c>
      <c r="R51" s="185"/>
      <c r="S51" s="169">
        <f>'Commande bonneterie CDF'!K55</f>
        <v>0</v>
      </c>
      <c r="T51" s="184"/>
      <c r="U51" s="167">
        <f>'Commande bonneterie CDF'!L55</f>
        <v>0</v>
      </c>
      <c r="V51" s="183"/>
      <c r="W51" s="169">
        <f>'Commande bonneterie CDF'!M55</f>
        <v>0</v>
      </c>
      <c r="X51" s="184"/>
      <c r="Y51" s="167">
        <f>'Commande bonneterie CDF'!N55</f>
        <v>0</v>
      </c>
      <c r="Z51" s="183"/>
      <c r="AA51" s="169">
        <f>'Commande bonneterie CDF'!O55</f>
        <v>0</v>
      </c>
      <c r="AB51" s="184"/>
      <c r="AC51" s="167">
        <f>'Commande bonneterie CDF'!P55</f>
        <v>0</v>
      </c>
      <c r="AD51" s="183"/>
      <c r="AE51" s="169">
        <f>'Commande bonneterie CDF'!Q55</f>
        <v>0</v>
      </c>
      <c r="AF51" s="184"/>
      <c r="AG51" s="167">
        <f>'Commande bonneterie CDF'!R55</f>
        <v>0</v>
      </c>
      <c r="AH51" s="183"/>
      <c r="AI51" s="169">
        <f>'Commande bonneterie CDF'!S55</f>
        <v>0</v>
      </c>
      <c r="AJ51" s="184"/>
      <c r="AK51" s="167">
        <f>'Commande bonneterie CDF'!T55</f>
        <v>0</v>
      </c>
      <c r="AL51" s="183"/>
      <c r="AM51" s="169">
        <f>'Commande bonneterie CDF'!U55</f>
        <v>0</v>
      </c>
      <c r="AN51" s="182" t="s">
        <v>200</v>
      </c>
      <c r="AO51" s="167">
        <f>'Commande bonneterie CDF'!V55</f>
        <v>0</v>
      </c>
      <c r="AP51" s="185" t="s">
        <v>4</v>
      </c>
      <c r="AQ51" s="146">
        <f t="shared" si="0"/>
        <v>0</v>
      </c>
      <c r="AR51" s="172"/>
      <c r="AS51" s="172"/>
      <c r="AT51" s="181" t="s">
        <v>195</v>
      </c>
      <c r="AU51" s="186" t="s">
        <v>6</v>
      </c>
      <c r="AV51" s="172"/>
      <c r="AW51" s="172"/>
      <c r="AX51" s="172"/>
    </row>
    <row r="52" spans="1:50" ht="18.75">
      <c r="A52" s="187" t="s">
        <v>201</v>
      </c>
      <c r="B52" s="179" t="s">
        <v>202</v>
      </c>
      <c r="C52" s="139">
        <f>'Commande bonneterie CDF'!C56</f>
        <v>0</v>
      </c>
      <c r="D52" s="175" t="s">
        <v>5</v>
      </c>
      <c r="E52" s="139">
        <f>'Commande bonneterie CDF'!D56</f>
        <v>0</v>
      </c>
      <c r="F52" s="188"/>
      <c r="G52" s="142">
        <f>'Commande bonneterie CDF'!E56</f>
        <v>0</v>
      </c>
      <c r="H52" s="189"/>
      <c r="I52" s="139">
        <f>'Commande bonneterie CDF'!F56</f>
        <v>0</v>
      </c>
      <c r="J52" s="188"/>
      <c r="K52" s="142">
        <f>'Commande bonneterie CDF'!G56</f>
        <v>0</v>
      </c>
      <c r="L52" s="175" t="s">
        <v>5</v>
      </c>
      <c r="M52" s="139">
        <f>'Commande bonneterie CDF'!H56</f>
        <v>0</v>
      </c>
      <c r="N52" s="188"/>
      <c r="O52" s="142">
        <f>'Commande bonneterie CDF'!I56</f>
        <v>0</v>
      </c>
      <c r="P52" s="189"/>
      <c r="Q52" s="139">
        <f>'Commande bonneterie CDF'!J56</f>
        <v>0</v>
      </c>
      <c r="R52" s="188"/>
      <c r="S52" s="142">
        <f>'Commande bonneterie CDF'!K56</f>
        <v>0</v>
      </c>
      <c r="T52" s="189"/>
      <c r="U52" s="139">
        <f>'Commande bonneterie CDF'!L56</f>
        <v>0</v>
      </c>
      <c r="V52" s="188"/>
      <c r="W52" s="142">
        <f>'Commande bonneterie CDF'!M56</f>
        <v>0</v>
      </c>
      <c r="X52" s="189"/>
      <c r="Y52" s="139">
        <f>'Commande bonneterie CDF'!N56</f>
        <v>0</v>
      </c>
      <c r="Z52" s="188"/>
      <c r="AA52" s="142">
        <f>'Commande bonneterie CDF'!O56</f>
        <v>0</v>
      </c>
      <c r="AB52" s="189"/>
      <c r="AC52" s="139">
        <f>'Commande bonneterie CDF'!P56</f>
        <v>0</v>
      </c>
      <c r="AD52" s="188"/>
      <c r="AE52" s="142">
        <f>'Commande bonneterie CDF'!Q56</f>
        <v>0</v>
      </c>
      <c r="AF52" s="189"/>
      <c r="AG52" s="139">
        <f>'Commande bonneterie CDF'!R56</f>
        <v>0</v>
      </c>
      <c r="AH52" s="188"/>
      <c r="AI52" s="142">
        <f>'Commande bonneterie CDF'!S56</f>
        <v>0</v>
      </c>
      <c r="AJ52" s="189"/>
      <c r="AK52" s="139">
        <f>'Commande bonneterie CDF'!T56</f>
        <v>0</v>
      </c>
      <c r="AL52" s="188"/>
      <c r="AM52" s="142">
        <f>'Commande bonneterie CDF'!U56</f>
        <v>0</v>
      </c>
      <c r="AN52" s="166" t="s">
        <v>193</v>
      </c>
      <c r="AO52" s="139">
        <f>'Commande bonneterie CDF'!V56</f>
        <v>0</v>
      </c>
      <c r="AP52" s="168"/>
      <c r="AQ52" s="146">
        <f t="shared" si="0"/>
        <v>0</v>
      </c>
      <c r="AR52" s="190"/>
      <c r="AS52" s="190"/>
      <c r="AT52" s="179" t="s">
        <v>197</v>
      </c>
      <c r="AU52" s="179"/>
      <c r="AV52" s="190"/>
      <c r="AW52" s="190"/>
      <c r="AX52" s="190"/>
    </row>
    <row r="53" spans="1:50" ht="18.75">
      <c r="A53" s="191"/>
      <c r="B53" s="192"/>
      <c r="C53" s="139">
        <f>'Commande bonneterie CDF'!C57</f>
        <v>0</v>
      </c>
      <c r="D53" s="193"/>
      <c r="E53" s="139">
        <f>'Commande bonneterie CDF'!D57</f>
        <v>0</v>
      </c>
      <c r="F53" s="194"/>
      <c r="G53" s="142">
        <f>'Commande bonneterie CDF'!E57</f>
        <v>0</v>
      </c>
      <c r="H53" s="195"/>
      <c r="I53" s="139">
        <f>'Commande bonneterie CDF'!F57</f>
        <v>0</v>
      </c>
      <c r="J53" s="194"/>
      <c r="K53" s="142">
        <f>'Commande bonneterie CDF'!G57</f>
        <v>0</v>
      </c>
      <c r="L53" s="193"/>
      <c r="M53" s="139">
        <f>'Commande bonneterie CDF'!H57</f>
        <v>0</v>
      </c>
      <c r="N53" s="194"/>
      <c r="O53" s="142">
        <f>'Commande bonneterie CDF'!I57</f>
        <v>0</v>
      </c>
      <c r="P53" s="195"/>
      <c r="Q53" s="139">
        <f>'Commande bonneterie CDF'!J57</f>
        <v>0</v>
      </c>
      <c r="R53" s="194"/>
      <c r="S53" s="142">
        <f>'Commande bonneterie CDF'!K57</f>
        <v>0</v>
      </c>
      <c r="T53" s="195"/>
      <c r="U53" s="139">
        <f>'Commande bonneterie CDF'!L57</f>
        <v>0</v>
      </c>
      <c r="V53" s="194"/>
      <c r="W53" s="142">
        <f>'Commande bonneterie CDF'!M57</f>
        <v>0</v>
      </c>
      <c r="X53" s="195"/>
      <c r="Y53" s="139">
        <f>'Commande bonneterie CDF'!N57</f>
        <v>0</v>
      </c>
      <c r="Z53" s="194"/>
      <c r="AA53" s="142">
        <f>'Commande bonneterie CDF'!O57</f>
        <v>0</v>
      </c>
      <c r="AB53" s="195"/>
      <c r="AC53" s="139">
        <f>'Commande bonneterie CDF'!P57</f>
        <v>0</v>
      </c>
      <c r="AD53" s="194"/>
      <c r="AE53" s="142">
        <f>'Commande bonneterie CDF'!Q57</f>
        <v>0</v>
      </c>
      <c r="AF53" s="195"/>
      <c r="AG53" s="139">
        <f>'Commande bonneterie CDF'!R57</f>
        <v>0</v>
      </c>
      <c r="AH53" s="194"/>
      <c r="AI53" s="142">
        <f>'Commande bonneterie CDF'!S57</f>
        <v>0</v>
      </c>
      <c r="AJ53" s="195"/>
      <c r="AK53" s="139">
        <f>'Commande bonneterie CDF'!T57</f>
        <v>0</v>
      </c>
      <c r="AL53" s="194"/>
      <c r="AM53" s="142">
        <f>'Commande bonneterie CDF'!U57</f>
        <v>0</v>
      </c>
      <c r="AN53" s="184"/>
      <c r="AO53" s="139">
        <f>'Commande bonneterie CDF'!V57</f>
        <v>0</v>
      </c>
      <c r="AP53" s="183"/>
      <c r="AQ53" s="146">
        <f t="shared" si="0"/>
        <v>0</v>
      </c>
      <c r="AR53" s="190"/>
      <c r="AS53" s="190"/>
      <c r="AT53" s="192"/>
      <c r="AU53" s="192"/>
      <c r="AV53" s="190"/>
      <c r="AW53" s="190"/>
      <c r="AX53" s="190"/>
    </row>
    <row r="54" spans="1:50" ht="18.75">
      <c r="A54" s="196"/>
      <c r="B54" s="197"/>
      <c r="C54" s="139">
        <f>'Commande bonneterie CDF'!C58</f>
        <v>0</v>
      </c>
      <c r="D54" s="177"/>
      <c r="E54" s="139">
        <f>'Commande bonneterie CDF'!D58</f>
        <v>0</v>
      </c>
      <c r="F54" s="188"/>
      <c r="G54" s="142">
        <f>'Commande bonneterie CDF'!E58</f>
        <v>0</v>
      </c>
      <c r="H54" s="189"/>
      <c r="I54" s="139">
        <f>'Commande bonneterie CDF'!F58</f>
        <v>0</v>
      </c>
      <c r="J54" s="188"/>
      <c r="K54" s="142">
        <f>'Commande bonneterie CDF'!G58</f>
        <v>0</v>
      </c>
      <c r="L54" s="177"/>
      <c r="M54" s="139">
        <f>'Commande bonneterie CDF'!H58</f>
        <v>0</v>
      </c>
      <c r="N54" s="188"/>
      <c r="O54" s="142">
        <f>'Commande bonneterie CDF'!I58</f>
        <v>0</v>
      </c>
      <c r="P54" s="189"/>
      <c r="Q54" s="139">
        <f>'Commande bonneterie CDF'!J58</f>
        <v>0</v>
      </c>
      <c r="R54" s="188"/>
      <c r="S54" s="142">
        <f>'Commande bonneterie CDF'!K58</f>
        <v>0</v>
      </c>
      <c r="T54" s="189"/>
      <c r="U54" s="139">
        <f>'Commande bonneterie CDF'!L58</f>
        <v>0</v>
      </c>
      <c r="V54" s="188"/>
      <c r="W54" s="142">
        <f>'Commande bonneterie CDF'!M58</f>
        <v>0</v>
      </c>
      <c r="X54" s="189"/>
      <c r="Y54" s="139">
        <f>'Commande bonneterie CDF'!N58</f>
        <v>0</v>
      </c>
      <c r="Z54" s="188"/>
      <c r="AA54" s="142">
        <f>'Commande bonneterie CDF'!O58</f>
        <v>0</v>
      </c>
      <c r="AB54" s="189"/>
      <c r="AC54" s="139">
        <f>'Commande bonneterie CDF'!P58</f>
        <v>0</v>
      </c>
      <c r="AD54" s="188"/>
      <c r="AE54" s="142">
        <f>'Commande bonneterie CDF'!Q58</f>
        <v>0</v>
      </c>
      <c r="AF54" s="189"/>
      <c r="AG54" s="139">
        <f>'Commande bonneterie CDF'!R58</f>
        <v>0</v>
      </c>
      <c r="AH54" s="188"/>
      <c r="AI54" s="142">
        <f>'Commande bonneterie CDF'!S58</f>
        <v>0</v>
      </c>
      <c r="AJ54" s="189"/>
      <c r="AK54" s="139">
        <f>'Commande bonneterie CDF'!T58</f>
        <v>0</v>
      </c>
      <c r="AL54" s="188"/>
      <c r="AM54" s="142">
        <f>'Commande bonneterie CDF'!U58</f>
        <v>0</v>
      </c>
      <c r="AN54" s="170"/>
      <c r="AO54" s="139">
        <f>'Commande bonneterie CDF'!V58</f>
        <v>0</v>
      </c>
      <c r="AP54" s="168"/>
      <c r="AQ54" s="146">
        <f t="shared" si="0"/>
        <v>0</v>
      </c>
      <c r="AR54" s="190"/>
      <c r="AS54" s="190"/>
      <c r="AT54" s="197"/>
      <c r="AU54" s="197"/>
      <c r="AV54" s="190"/>
      <c r="AW54" s="190"/>
      <c r="AX54" s="190"/>
    </row>
    <row r="55" spans="1:50" ht="18.75">
      <c r="A55" s="196"/>
      <c r="B55" s="197"/>
      <c r="C55" s="139">
        <f>'Commande bonneterie CDF'!C59</f>
        <v>0</v>
      </c>
      <c r="D55" s="177"/>
      <c r="E55" s="139">
        <f>'Commande bonneterie CDF'!D59</f>
        <v>0</v>
      </c>
      <c r="F55" s="188"/>
      <c r="G55" s="142">
        <f>'Commande bonneterie CDF'!E59</f>
        <v>0</v>
      </c>
      <c r="H55" s="189"/>
      <c r="I55" s="139">
        <f>'Commande bonneterie CDF'!F59</f>
        <v>0</v>
      </c>
      <c r="J55" s="188"/>
      <c r="K55" s="142">
        <f>'Commande bonneterie CDF'!G59</f>
        <v>0</v>
      </c>
      <c r="L55" s="177"/>
      <c r="M55" s="139">
        <f>'Commande bonneterie CDF'!H59</f>
        <v>0</v>
      </c>
      <c r="N55" s="188"/>
      <c r="O55" s="142">
        <f>'Commande bonneterie CDF'!I59</f>
        <v>0</v>
      </c>
      <c r="P55" s="189"/>
      <c r="Q55" s="139">
        <f>'Commande bonneterie CDF'!J59</f>
        <v>0</v>
      </c>
      <c r="R55" s="188"/>
      <c r="S55" s="142">
        <f>'Commande bonneterie CDF'!K59</f>
        <v>0</v>
      </c>
      <c r="T55" s="189"/>
      <c r="U55" s="139">
        <f>'Commande bonneterie CDF'!L59</f>
        <v>0</v>
      </c>
      <c r="V55" s="188"/>
      <c r="W55" s="142">
        <f>'Commande bonneterie CDF'!M59</f>
        <v>0</v>
      </c>
      <c r="X55" s="189"/>
      <c r="Y55" s="139">
        <f>'Commande bonneterie CDF'!N59</f>
        <v>0</v>
      </c>
      <c r="Z55" s="188"/>
      <c r="AA55" s="142">
        <f>'Commande bonneterie CDF'!O59</f>
        <v>0</v>
      </c>
      <c r="AB55" s="189"/>
      <c r="AC55" s="139">
        <f>'Commande bonneterie CDF'!P59</f>
        <v>0</v>
      </c>
      <c r="AD55" s="188"/>
      <c r="AE55" s="142">
        <f>'Commande bonneterie CDF'!Q59</f>
        <v>0</v>
      </c>
      <c r="AF55" s="189"/>
      <c r="AG55" s="139">
        <f>'Commande bonneterie CDF'!R59</f>
        <v>0</v>
      </c>
      <c r="AH55" s="188"/>
      <c r="AI55" s="142">
        <f>'Commande bonneterie CDF'!S59</f>
        <v>0</v>
      </c>
      <c r="AJ55" s="189"/>
      <c r="AK55" s="139">
        <f>'Commande bonneterie CDF'!T59</f>
        <v>0</v>
      </c>
      <c r="AL55" s="188"/>
      <c r="AM55" s="142">
        <f>'Commande bonneterie CDF'!U59</f>
        <v>0</v>
      </c>
      <c r="AN55" s="170"/>
      <c r="AO55" s="139">
        <f>'Commande bonneterie CDF'!V59</f>
        <v>0</v>
      </c>
      <c r="AP55" s="168"/>
      <c r="AQ55" s="146">
        <f t="shared" si="0"/>
        <v>0</v>
      </c>
      <c r="AR55" s="190"/>
      <c r="AS55" s="190"/>
      <c r="AT55" s="197"/>
      <c r="AU55" s="197"/>
      <c r="AV55" s="190"/>
      <c r="AW55" s="190"/>
      <c r="AX55" s="190"/>
    </row>
    <row r="56" spans="1:50" ht="18.75">
      <c r="A56" s="191"/>
      <c r="B56" s="192"/>
      <c r="C56" s="139">
        <f>'Commande bonneterie CDF'!C60</f>
        <v>0</v>
      </c>
      <c r="D56" s="193"/>
      <c r="E56" s="139">
        <f>'Commande bonneterie CDF'!D60</f>
        <v>0</v>
      </c>
      <c r="F56" s="194"/>
      <c r="G56" s="142">
        <f>'Commande bonneterie CDF'!E60</f>
        <v>0</v>
      </c>
      <c r="H56" s="195"/>
      <c r="I56" s="139">
        <f>'Commande bonneterie CDF'!F60</f>
        <v>0</v>
      </c>
      <c r="J56" s="194"/>
      <c r="K56" s="142">
        <f>'Commande bonneterie CDF'!G60</f>
        <v>0</v>
      </c>
      <c r="L56" s="193"/>
      <c r="M56" s="139">
        <f>'Commande bonneterie CDF'!H60</f>
        <v>0</v>
      </c>
      <c r="N56" s="194"/>
      <c r="O56" s="142">
        <f>'Commande bonneterie CDF'!I60</f>
        <v>0</v>
      </c>
      <c r="P56" s="195"/>
      <c r="Q56" s="139">
        <f>'Commande bonneterie CDF'!J60</f>
        <v>0</v>
      </c>
      <c r="R56" s="194"/>
      <c r="S56" s="142">
        <f>'Commande bonneterie CDF'!K60</f>
        <v>0</v>
      </c>
      <c r="T56" s="195"/>
      <c r="U56" s="139">
        <f>'Commande bonneterie CDF'!L60</f>
        <v>0</v>
      </c>
      <c r="V56" s="194"/>
      <c r="W56" s="142">
        <f>'Commande bonneterie CDF'!M60</f>
        <v>0</v>
      </c>
      <c r="X56" s="195"/>
      <c r="Y56" s="139">
        <f>'Commande bonneterie CDF'!N60</f>
        <v>0</v>
      </c>
      <c r="Z56" s="194"/>
      <c r="AA56" s="142">
        <f>'Commande bonneterie CDF'!O60</f>
        <v>0</v>
      </c>
      <c r="AB56" s="195"/>
      <c r="AC56" s="139">
        <f>'Commande bonneterie CDF'!P60</f>
        <v>0</v>
      </c>
      <c r="AD56" s="194"/>
      <c r="AE56" s="142">
        <f>'Commande bonneterie CDF'!Q60</f>
        <v>0</v>
      </c>
      <c r="AF56" s="195"/>
      <c r="AG56" s="139">
        <f>'Commande bonneterie CDF'!R60</f>
        <v>0</v>
      </c>
      <c r="AH56" s="194"/>
      <c r="AI56" s="142">
        <f>'Commande bonneterie CDF'!S60</f>
        <v>0</v>
      </c>
      <c r="AJ56" s="195"/>
      <c r="AK56" s="139">
        <f>'Commande bonneterie CDF'!T60</f>
        <v>0</v>
      </c>
      <c r="AL56" s="194"/>
      <c r="AM56" s="142">
        <f>'Commande bonneterie CDF'!U60</f>
        <v>0</v>
      </c>
      <c r="AN56" s="182"/>
      <c r="AO56" s="139">
        <f>'Commande bonneterie CDF'!V60</f>
        <v>0</v>
      </c>
      <c r="AP56" s="185"/>
      <c r="AQ56" s="146">
        <f t="shared" si="0"/>
        <v>0</v>
      </c>
      <c r="AR56" s="190"/>
      <c r="AS56" s="190"/>
      <c r="AT56" s="192"/>
      <c r="AU56" s="192"/>
      <c r="AV56" s="190"/>
      <c r="AW56" s="190"/>
      <c r="AX56" s="190"/>
    </row>
    <row r="57" spans="1:50" ht="18.75">
      <c r="A57" s="196"/>
      <c r="B57" s="197"/>
      <c r="C57" s="139">
        <f>'Commande bonneterie CDF'!C61</f>
        <v>0</v>
      </c>
      <c r="D57" s="177"/>
      <c r="E57" s="139">
        <f>'Commande bonneterie CDF'!D61</f>
        <v>0</v>
      </c>
      <c r="F57" s="188"/>
      <c r="G57" s="142">
        <f>'Commande bonneterie CDF'!E61</f>
        <v>0</v>
      </c>
      <c r="H57" s="189"/>
      <c r="I57" s="139">
        <f>'Commande bonneterie CDF'!F61</f>
        <v>0</v>
      </c>
      <c r="J57" s="188"/>
      <c r="K57" s="142">
        <f>'Commande bonneterie CDF'!G61</f>
        <v>0</v>
      </c>
      <c r="L57" s="177"/>
      <c r="M57" s="139">
        <f>'Commande bonneterie CDF'!H61</f>
        <v>0</v>
      </c>
      <c r="N57" s="188"/>
      <c r="O57" s="142">
        <f>'Commande bonneterie CDF'!I61</f>
        <v>0</v>
      </c>
      <c r="P57" s="189"/>
      <c r="Q57" s="139">
        <f>'Commande bonneterie CDF'!J61</f>
        <v>0</v>
      </c>
      <c r="R57" s="188"/>
      <c r="S57" s="142">
        <f>'Commande bonneterie CDF'!K61</f>
        <v>0</v>
      </c>
      <c r="T57" s="189"/>
      <c r="U57" s="139">
        <f>'Commande bonneterie CDF'!L61</f>
        <v>0</v>
      </c>
      <c r="V57" s="188"/>
      <c r="W57" s="142">
        <f>'Commande bonneterie CDF'!M61</f>
        <v>0</v>
      </c>
      <c r="X57" s="189"/>
      <c r="Y57" s="139">
        <f>'Commande bonneterie CDF'!N61</f>
        <v>0</v>
      </c>
      <c r="Z57" s="188"/>
      <c r="AA57" s="142">
        <f>'Commande bonneterie CDF'!O61</f>
        <v>0</v>
      </c>
      <c r="AB57" s="189"/>
      <c r="AC57" s="139">
        <f>'Commande bonneterie CDF'!P61</f>
        <v>0</v>
      </c>
      <c r="AD57" s="188"/>
      <c r="AE57" s="142">
        <f>'Commande bonneterie CDF'!Q61</f>
        <v>0</v>
      </c>
      <c r="AF57" s="189"/>
      <c r="AG57" s="139">
        <f>'Commande bonneterie CDF'!R61</f>
        <v>0</v>
      </c>
      <c r="AH57" s="188"/>
      <c r="AI57" s="142">
        <f>'Commande bonneterie CDF'!S61</f>
        <v>0</v>
      </c>
      <c r="AJ57" s="189"/>
      <c r="AK57" s="139">
        <f>'Commande bonneterie CDF'!T61</f>
        <v>0</v>
      </c>
      <c r="AL57" s="188"/>
      <c r="AM57" s="142">
        <f>'Commande bonneterie CDF'!U61</f>
        <v>0</v>
      </c>
      <c r="AN57" s="170"/>
      <c r="AO57" s="139">
        <f>'Commande bonneterie CDF'!V61</f>
        <v>0</v>
      </c>
      <c r="AP57" s="168"/>
      <c r="AQ57" s="146">
        <f t="shared" si="0"/>
        <v>0</v>
      </c>
      <c r="AR57" s="190"/>
      <c r="AS57" s="190"/>
      <c r="AT57" s="197"/>
      <c r="AU57" s="197"/>
      <c r="AV57" s="190"/>
      <c r="AW57" s="190"/>
      <c r="AX57" s="190"/>
    </row>
    <row r="58" spans="1:50" ht="18.75">
      <c r="A58" s="198"/>
      <c r="B58" s="199"/>
      <c r="C58" s="200">
        <f>'Commande bonneterie CDF'!C62</f>
        <v>0</v>
      </c>
      <c r="D58" s="201"/>
      <c r="E58" s="200">
        <f>'Commande bonneterie CDF'!D62</f>
        <v>0</v>
      </c>
      <c r="F58" s="202"/>
      <c r="G58" s="203">
        <f>'Commande bonneterie CDF'!E62</f>
        <v>0</v>
      </c>
      <c r="H58" s="204"/>
      <c r="I58" s="200">
        <f>'Commande bonneterie CDF'!F62</f>
        <v>0</v>
      </c>
      <c r="J58" s="202"/>
      <c r="K58" s="203">
        <f>'Commande bonneterie CDF'!G62</f>
        <v>0</v>
      </c>
      <c r="L58" s="201"/>
      <c r="M58" s="200">
        <f>'Commande bonneterie CDF'!H62</f>
        <v>0</v>
      </c>
      <c r="N58" s="202"/>
      <c r="O58" s="203">
        <f>'Commande bonneterie CDF'!I62</f>
        <v>0</v>
      </c>
      <c r="P58" s="204"/>
      <c r="Q58" s="200">
        <f>'Commande bonneterie CDF'!J62</f>
        <v>0</v>
      </c>
      <c r="R58" s="202"/>
      <c r="S58" s="203">
        <f>'Commande bonneterie CDF'!K62</f>
        <v>0</v>
      </c>
      <c r="T58" s="204"/>
      <c r="U58" s="200">
        <f>'Commande bonneterie CDF'!L62</f>
        <v>0</v>
      </c>
      <c r="V58" s="202"/>
      <c r="W58" s="203">
        <f>'Commande bonneterie CDF'!M62</f>
        <v>0</v>
      </c>
      <c r="X58" s="204"/>
      <c r="Y58" s="200">
        <f>'Commande bonneterie CDF'!N62</f>
        <v>0</v>
      </c>
      <c r="Z58" s="202"/>
      <c r="AA58" s="203">
        <f>'Commande bonneterie CDF'!O62</f>
        <v>0</v>
      </c>
      <c r="AB58" s="204"/>
      <c r="AC58" s="200">
        <f>'Commande bonneterie CDF'!P62</f>
        <v>0</v>
      </c>
      <c r="AD58" s="202"/>
      <c r="AE58" s="203">
        <f>'Commande bonneterie CDF'!Q62</f>
        <v>0</v>
      </c>
      <c r="AF58" s="204"/>
      <c r="AG58" s="200">
        <f>'Commande bonneterie CDF'!R62</f>
        <v>0</v>
      </c>
      <c r="AH58" s="202"/>
      <c r="AI58" s="203">
        <f>'Commande bonneterie CDF'!S62</f>
        <v>0</v>
      </c>
      <c r="AJ58" s="204"/>
      <c r="AK58" s="200">
        <f>'Commande bonneterie CDF'!T62</f>
        <v>0</v>
      </c>
      <c r="AL58" s="202"/>
      <c r="AM58" s="203">
        <f>'Commande bonneterie CDF'!U62</f>
        <v>0</v>
      </c>
      <c r="AN58" s="205"/>
      <c r="AO58" s="200">
        <f>'Commande bonneterie CDF'!V62</f>
        <v>0</v>
      </c>
      <c r="AP58" s="206"/>
      <c r="AQ58" s="146">
        <f t="shared" si="0"/>
        <v>0</v>
      </c>
      <c r="AR58" s="190"/>
      <c r="AS58" s="190"/>
      <c r="AT58" s="199"/>
      <c r="AU58" s="199"/>
      <c r="AV58" s="190"/>
      <c r="AW58" s="190"/>
      <c r="AX58" s="190"/>
    </row>
    <row r="59" spans="1:50" ht="18.75">
      <c r="A59" s="207" t="s">
        <v>203</v>
      </c>
      <c r="B59" s="208" t="s">
        <v>204</v>
      </c>
      <c r="C59" s="209"/>
      <c r="D59" s="209">
        <f>COUNTIF(D7:D58,"S")</f>
        <v>6</v>
      </c>
      <c r="E59" s="210"/>
      <c r="F59" s="211">
        <f>COUNTIF(F7:F58,"S")</f>
        <v>0</v>
      </c>
      <c r="G59" s="209"/>
      <c r="H59" s="209">
        <f>COUNTIF(H7:H58,"S")</f>
        <v>0</v>
      </c>
      <c r="I59" s="210"/>
      <c r="J59" s="211">
        <f>COUNTIF(J7:J58,"S")</f>
        <v>0</v>
      </c>
      <c r="K59" s="209"/>
      <c r="L59" s="209">
        <f>COUNTIF(L7:L58,"S")</f>
        <v>5</v>
      </c>
      <c r="M59" s="210"/>
      <c r="N59" s="211">
        <f>COUNTIF(N7:N58,"S")</f>
        <v>0</v>
      </c>
      <c r="O59" s="209"/>
      <c r="P59" s="209">
        <f>COUNTIF(P7:P58,"S")</f>
        <v>1</v>
      </c>
      <c r="Q59" s="210"/>
      <c r="R59" s="211">
        <f>COUNTIF(R7:R58,"S")</f>
        <v>0</v>
      </c>
      <c r="S59" s="209"/>
      <c r="T59" s="209">
        <f>COUNTIF(T7:T58,"S")</f>
        <v>1</v>
      </c>
      <c r="U59" s="210"/>
      <c r="V59" s="211">
        <f>COUNTIF(V7:V58,"S")</f>
        <v>1</v>
      </c>
      <c r="W59" s="209"/>
      <c r="X59" s="209">
        <f>COUNTIF(X7:X58,"S")</f>
        <v>0</v>
      </c>
      <c r="Y59" s="210"/>
      <c r="Z59" s="211">
        <f>COUNTIF(Z7:Z58,"S")</f>
        <v>1</v>
      </c>
      <c r="AA59" s="209"/>
      <c r="AB59" s="209">
        <f>COUNTIF(AB7:AB58,"S")</f>
        <v>1</v>
      </c>
      <c r="AC59" s="210"/>
      <c r="AD59" s="211">
        <f>COUNTIF(AD7:AD58,"S")</f>
        <v>3</v>
      </c>
      <c r="AE59" s="209"/>
      <c r="AF59" s="211">
        <f>COUNTIF(AF7:AF58,"S")</f>
        <v>0</v>
      </c>
      <c r="AG59" s="209"/>
      <c r="AH59" s="211">
        <f>COUNTIF(AH7:AH58,"S")</f>
        <v>1</v>
      </c>
      <c r="AI59" s="209"/>
      <c r="AJ59" s="209">
        <f>COUNTIF(AJ7:AJ58,"S")</f>
        <v>0</v>
      </c>
      <c r="AK59" s="212"/>
      <c r="AL59" s="211">
        <f>COUNTIF(AL7:AL58,"S")</f>
        <v>0</v>
      </c>
      <c r="AM59" s="209"/>
      <c r="AN59" s="213">
        <f>COUNTIF(AN7:AN58,"35/38")</f>
        <v>1</v>
      </c>
      <c r="AO59" s="209"/>
      <c r="AP59" s="211">
        <f>COUNTIF(AP7:AP58,"S")</f>
        <v>2</v>
      </c>
      <c r="AQ59" s="214">
        <f t="shared" ref="AQ59:AQ64" si="1">SUM(C59:AP59)</f>
        <v>23</v>
      </c>
      <c r="AS59" s="215" t="s">
        <v>195</v>
      </c>
      <c r="AT59" s="208">
        <f>COUNTIF(AT7:AT52,"Oui")</f>
        <v>13</v>
      </c>
      <c r="AU59" s="208"/>
    </row>
    <row r="60" spans="1:50" ht="18.75">
      <c r="A60" s="216" t="s">
        <v>205</v>
      </c>
      <c r="B60" s="217" t="s">
        <v>206</v>
      </c>
      <c r="C60" s="218"/>
      <c r="D60" s="218">
        <f>COUNTIF(D7:D58,"M")</f>
        <v>14</v>
      </c>
      <c r="E60" s="219"/>
      <c r="F60" s="220">
        <f>COUNTIF(F7:F58,"M")</f>
        <v>1</v>
      </c>
      <c r="G60" s="218"/>
      <c r="H60" s="218">
        <f>COUNTIF(H7:H58,"M")</f>
        <v>0</v>
      </c>
      <c r="I60" s="219"/>
      <c r="J60" s="220">
        <f>COUNTIF(J7:J58,"M")</f>
        <v>0</v>
      </c>
      <c r="K60" s="218"/>
      <c r="L60" s="218">
        <f>COUNTIF(L7:L58,"M")</f>
        <v>15</v>
      </c>
      <c r="M60" s="219"/>
      <c r="N60" s="220">
        <f>COUNTIF(N7:N58,"M")</f>
        <v>0</v>
      </c>
      <c r="O60" s="218"/>
      <c r="P60" s="218">
        <f>COUNTIF(P7:P58,"M")</f>
        <v>0</v>
      </c>
      <c r="Q60" s="219"/>
      <c r="R60" s="220">
        <f>COUNTIF(R7:R58,"M")</f>
        <v>1</v>
      </c>
      <c r="S60" s="218"/>
      <c r="T60" s="218">
        <f>COUNTIF(T7:T58,"M")</f>
        <v>3</v>
      </c>
      <c r="U60" s="219"/>
      <c r="V60" s="220">
        <f>COUNTIF(V7:V58,"M")</f>
        <v>2</v>
      </c>
      <c r="W60" s="218"/>
      <c r="X60" s="218">
        <f>COUNTIF(X7:X58,"M")</f>
        <v>1</v>
      </c>
      <c r="Y60" s="219"/>
      <c r="Z60" s="220">
        <f>COUNTIF(Z7:Z58,"M")</f>
        <v>1</v>
      </c>
      <c r="AA60" s="218"/>
      <c r="AB60" s="218">
        <f>COUNTIF(AB7:AB58,"M")</f>
        <v>1</v>
      </c>
      <c r="AC60" s="219"/>
      <c r="AD60" s="220">
        <f>COUNTIF(AD7:AD58,"M")</f>
        <v>2</v>
      </c>
      <c r="AE60" s="218"/>
      <c r="AF60" s="220">
        <f>COUNTIF(AF7:AF58,"M")</f>
        <v>0</v>
      </c>
      <c r="AG60" s="218"/>
      <c r="AH60" s="220">
        <f>COUNTIF(AH7:AH58,"M")</f>
        <v>0</v>
      </c>
      <c r="AI60" s="218"/>
      <c r="AJ60" s="218">
        <f>COUNTIF(AJ7:AJ58,"M")</f>
        <v>0</v>
      </c>
      <c r="AK60" s="221"/>
      <c r="AL60" s="220">
        <f>COUNTIF(AL7:AL58,"M")</f>
        <v>0</v>
      </c>
      <c r="AM60" s="218"/>
      <c r="AN60" s="222">
        <f>COUNTIF(AN7:AN58,"39/42")</f>
        <v>13</v>
      </c>
      <c r="AO60" s="218"/>
      <c r="AP60" s="220">
        <f>COUNTIF(AP7:AP58,"M")</f>
        <v>6</v>
      </c>
      <c r="AQ60" s="223">
        <f t="shared" si="1"/>
        <v>60</v>
      </c>
      <c r="AS60" s="215" t="s">
        <v>194</v>
      </c>
      <c r="AT60" s="217">
        <f>COUNTIF(AT7:AT52,"Non")</f>
        <v>9</v>
      </c>
      <c r="AU60" s="217">
        <v>3</v>
      </c>
    </row>
    <row r="61" spans="1:50" ht="18.75">
      <c r="A61" s="218"/>
      <c r="B61" s="217" t="s">
        <v>207</v>
      </c>
      <c r="C61" s="218"/>
      <c r="D61" s="218">
        <f>COUNTIF(D7:D58,"L")</f>
        <v>13</v>
      </c>
      <c r="E61" s="219"/>
      <c r="F61" s="220">
        <f>COUNTIF(F7:F58,"L")</f>
        <v>2</v>
      </c>
      <c r="G61" s="218"/>
      <c r="H61" s="218">
        <f>COUNTIF(H7:H58,"L")</f>
        <v>1</v>
      </c>
      <c r="I61" s="219"/>
      <c r="J61" s="220">
        <f>COUNTIF(J7:J58,"L")</f>
        <v>1</v>
      </c>
      <c r="K61" s="218"/>
      <c r="L61" s="218">
        <f>COUNTIF(L7:L58,"L")</f>
        <v>14</v>
      </c>
      <c r="M61" s="219"/>
      <c r="N61" s="220">
        <f>COUNTIF(N7:N58,"L")</f>
        <v>1</v>
      </c>
      <c r="O61" s="218"/>
      <c r="P61" s="218">
        <f>COUNTIF(P7:P58,"L")</f>
        <v>0</v>
      </c>
      <c r="Q61" s="219"/>
      <c r="R61" s="220">
        <f>COUNTIF(R7:R58,"L")</f>
        <v>0</v>
      </c>
      <c r="S61" s="218"/>
      <c r="T61" s="218">
        <f>COUNTIF(T7:T58,"L")</f>
        <v>3</v>
      </c>
      <c r="U61" s="219"/>
      <c r="V61" s="220">
        <f>COUNTIF(V7:V58,"L")</f>
        <v>1</v>
      </c>
      <c r="W61" s="218"/>
      <c r="X61" s="218">
        <f>COUNTIF(X7:X58,"L")</f>
        <v>3</v>
      </c>
      <c r="Y61" s="219"/>
      <c r="Z61" s="220">
        <f>COUNTIF(Z7:Z58,"L")</f>
        <v>0</v>
      </c>
      <c r="AA61" s="218"/>
      <c r="AB61" s="218">
        <f>COUNTIF(AB7:AB58,"L")</f>
        <v>0</v>
      </c>
      <c r="AC61" s="219"/>
      <c r="AD61" s="220">
        <f>COUNTIF(AD7:AD58,"L")</f>
        <v>0</v>
      </c>
      <c r="AE61" s="218"/>
      <c r="AF61" s="220">
        <f>COUNTIF(AF7:AF58,"L")</f>
        <v>2</v>
      </c>
      <c r="AG61" s="218"/>
      <c r="AH61" s="220">
        <f>COUNTIF(AH7:AH58,"L")</f>
        <v>2</v>
      </c>
      <c r="AI61" s="218"/>
      <c r="AJ61" s="218">
        <f>COUNTIF(AJ7:AJ58,"L")</f>
        <v>1</v>
      </c>
      <c r="AK61" s="221"/>
      <c r="AL61" s="220">
        <f>COUNTIF(AL7:AL58,"L")</f>
        <v>0</v>
      </c>
      <c r="AM61" s="218"/>
      <c r="AN61" s="222"/>
      <c r="AO61" s="218"/>
      <c r="AP61" s="220">
        <f>COUNTIF(AP7:AP58,"L")</f>
        <v>5</v>
      </c>
      <c r="AQ61" s="223">
        <f t="shared" si="1"/>
        <v>49</v>
      </c>
      <c r="AT61" s="217"/>
      <c r="AU61" s="217">
        <v>4</v>
      </c>
    </row>
    <row r="62" spans="1:50" ht="18.75">
      <c r="A62" s="216" t="s">
        <v>208</v>
      </c>
      <c r="B62" s="217" t="s">
        <v>209</v>
      </c>
      <c r="C62" s="218"/>
      <c r="D62" s="218">
        <f>COUNTIF(D7:D58,"XL")</f>
        <v>7</v>
      </c>
      <c r="E62" s="219"/>
      <c r="F62" s="220">
        <f>COUNTIF(F7:F58,"XL")</f>
        <v>1</v>
      </c>
      <c r="G62" s="218"/>
      <c r="H62" s="218">
        <f>COUNTIF(H7:H58,"XL")</f>
        <v>0</v>
      </c>
      <c r="I62" s="219"/>
      <c r="J62" s="220">
        <f>COUNTIF(J7:J58,"XL")</f>
        <v>1</v>
      </c>
      <c r="K62" s="218"/>
      <c r="L62" s="218">
        <f>COUNTIF(L7:L58,"XL")</f>
        <v>6</v>
      </c>
      <c r="M62" s="219"/>
      <c r="N62" s="220">
        <f>COUNTIF(N7:N58,"XL")</f>
        <v>1</v>
      </c>
      <c r="O62" s="218"/>
      <c r="P62" s="218">
        <f>COUNTIF(P7:P58,"XL")</f>
        <v>0</v>
      </c>
      <c r="Q62" s="219"/>
      <c r="R62" s="220">
        <f>COUNTIF(R7:R58,"XL")</f>
        <v>0</v>
      </c>
      <c r="S62" s="218"/>
      <c r="T62" s="218">
        <f>COUNTIF(T7:T58,"XL")</f>
        <v>1</v>
      </c>
      <c r="U62" s="219"/>
      <c r="V62" s="220">
        <f>COUNTIF(V7:V58,"XL")</f>
        <v>1</v>
      </c>
      <c r="W62" s="218"/>
      <c r="X62" s="218">
        <f>COUNTIF(X7:X58,"XL")</f>
        <v>2</v>
      </c>
      <c r="Y62" s="219"/>
      <c r="Z62" s="220">
        <f>COUNTIF(Z7:Z58,"XL")</f>
        <v>3</v>
      </c>
      <c r="AA62" s="218"/>
      <c r="AB62" s="218">
        <f>COUNTIF(AB7:AB58,"XL")</f>
        <v>1</v>
      </c>
      <c r="AC62" s="219"/>
      <c r="AD62" s="220">
        <f>COUNTIF(AD7:AD58,"XL")</f>
        <v>1</v>
      </c>
      <c r="AE62" s="218"/>
      <c r="AF62" s="220">
        <f>COUNTIF(AF7:AF58,"XL")</f>
        <v>0</v>
      </c>
      <c r="AG62" s="218"/>
      <c r="AH62" s="220">
        <f>COUNTIF(AH7:AH58,"XL")</f>
        <v>0</v>
      </c>
      <c r="AI62" s="218"/>
      <c r="AJ62" s="220">
        <f>COUNTIF(AJ7:AJ58,"XL")</f>
        <v>0</v>
      </c>
      <c r="AK62" s="218"/>
      <c r="AL62" s="220">
        <f>COUNTIF(AL7:AL58,"XL")</f>
        <v>0</v>
      </c>
      <c r="AM62" s="218"/>
      <c r="AN62" s="222">
        <f>COUNTIF(AN7:AN58,"43/46")</f>
        <v>28</v>
      </c>
      <c r="AO62" s="218"/>
      <c r="AP62" s="220">
        <f>COUNTIF(AP7:AP58,"XL")</f>
        <v>2</v>
      </c>
      <c r="AQ62" s="223">
        <f t="shared" si="1"/>
        <v>55</v>
      </c>
      <c r="AT62" s="217"/>
      <c r="AU62" s="217">
        <v>1</v>
      </c>
    </row>
    <row r="63" spans="1:50" ht="18.75">
      <c r="A63" s="216"/>
      <c r="B63" s="217" t="s">
        <v>210</v>
      </c>
      <c r="C63" s="218"/>
      <c r="D63" s="218">
        <f>COUNTIF(D7:D58,"XXL")</f>
        <v>3</v>
      </c>
      <c r="E63" s="219"/>
      <c r="F63" s="220">
        <f>COUNTIF(F7:F58,"XXL")</f>
        <v>0</v>
      </c>
      <c r="G63" s="218"/>
      <c r="H63" s="218">
        <f>COUNTIF(H7:H58,"XXL")</f>
        <v>0</v>
      </c>
      <c r="I63" s="219"/>
      <c r="J63" s="220">
        <f>COUNTIF(J7:J58,"XXL")</f>
        <v>1</v>
      </c>
      <c r="K63" s="218"/>
      <c r="L63" s="218">
        <f>COUNTIF(L7:L58,"XXL")</f>
        <v>1</v>
      </c>
      <c r="M63" s="219"/>
      <c r="N63" s="220">
        <f>COUNTIF(N7:N58,"XXL")</f>
        <v>0</v>
      </c>
      <c r="O63" s="218"/>
      <c r="P63" s="218">
        <f>COUNTIF(P7:P58,"XXL")</f>
        <v>0</v>
      </c>
      <c r="Q63" s="219"/>
      <c r="R63" s="220">
        <f>COUNTIF(R7:R58,"XXL")</f>
        <v>0</v>
      </c>
      <c r="S63" s="218"/>
      <c r="T63" s="218">
        <f>COUNTIF(T7:T58,"XXL")</f>
        <v>0</v>
      </c>
      <c r="U63" s="219"/>
      <c r="V63" s="220">
        <f>COUNTIF(V7:V58,"XXL")</f>
        <v>2</v>
      </c>
      <c r="W63" s="218"/>
      <c r="X63" s="218">
        <f>COUNTIF(X7:X58,"XXL")</f>
        <v>2</v>
      </c>
      <c r="Y63" s="219"/>
      <c r="Z63" s="220">
        <f>COUNTIF(Z7:Z58,"XXL")</f>
        <v>0</v>
      </c>
      <c r="AA63" s="218"/>
      <c r="AB63" s="218">
        <f>COUNTIF(AB7:AB58,"XXL")</f>
        <v>0</v>
      </c>
      <c r="AC63" s="219"/>
      <c r="AD63" s="220">
        <f>COUNTIF(AD7:AD58,"XXL")</f>
        <v>0</v>
      </c>
      <c r="AE63" s="218"/>
      <c r="AF63" s="220">
        <f>COUNTIF(AF7:AF58,"XXL")</f>
        <v>0</v>
      </c>
      <c r="AG63" s="218"/>
      <c r="AH63" s="220">
        <f>COUNTIF(AH7:AH58,"XXL")</f>
        <v>0</v>
      </c>
      <c r="AI63" s="218"/>
      <c r="AJ63" s="220">
        <f>COUNTIF(AJ7:AJ58,"XXL")</f>
        <v>0</v>
      </c>
      <c r="AK63" s="218"/>
      <c r="AL63" s="220">
        <f>COUNTIF(AL7:AL58,"XXL")</f>
        <v>0</v>
      </c>
      <c r="AM63" s="218"/>
      <c r="AN63" s="224"/>
      <c r="AO63" s="218"/>
      <c r="AP63" s="220">
        <f>COUNTIF(AP7:AP58,"XXL")</f>
        <v>0</v>
      </c>
      <c r="AQ63" s="223">
        <f t="shared" si="1"/>
        <v>9</v>
      </c>
      <c r="AT63" s="217"/>
      <c r="AU63" s="217">
        <v>2</v>
      </c>
    </row>
    <row r="64" spans="1:50" ht="22.5" customHeight="1">
      <c r="A64" s="225" t="s">
        <v>211</v>
      </c>
      <c r="B64" s="226" t="s">
        <v>212</v>
      </c>
      <c r="C64" s="227"/>
      <c r="D64" s="227">
        <f>COUNTIF(D8:D59,"XXXL")</f>
        <v>0</v>
      </c>
      <c r="E64" s="228"/>
      <c r="F64" s="229">
        <f>COUNTIF(F8:F59,"XXXL")</f>
        <v>0</v>
      </c>
      <c r="G64" s="227"/>
      <c r="H64" s="227">
        <f>COUNTIF(H8:H59,"XXXL")</f>
        <v>0</v>
      </c>
      <c r="I64" s="228"/>
      <c r="J64" s="229">
        <f>COUNTIF(J8:J59,"XXXL")</f>
        <v>0</v>
      </c>
      <c r="K64" s="227"/>
      <c r="L64" s="227">
        <f>COUNTIF(L8:L59,"XXXL")</f>
        <v>1</v>
      </c>
      <c r="M64" s="228"/>
      <c r="N64" s="229">
        <f>COUNTIF(N8:N59,"XXXL")</f>
        <v>0</v>
      </c>
      <c r="O64" s="227"/>
      <c r="P64" s="227">
        <f>COUNTIF(P8:P59,"XXXL")</f>
        <v>0</v>
      </c>
      <c r="Q64" s="228"/>
      <c r="R64" s="229">
        <f>COUNTIF(R8:R59,"XXXL")</f>
        <v>0</v>
      </c>
      <c r="S64" s="227"/>
      <c r="T64" s="227">
        <f>COUNTIF(T8:T59,"XXXL")</f>
        <v>0</v>
      </c>
      <c r="U64" s="230"/>
      <c r="V64" s="229">
        <f>COUNTIF(V8:V59,"XXXL")</f>
        <v>0</v>
      </c>
      <c r="W64" s="231"/>
      <c r="X64" s="227">
        <f>COUNTIF(X8:X59,"XXXL")</f>
        <v>0</v>
      </c>
      <c r="Y64" s="230"/>
      <c r="Z64" s="229">
        <f>COUNTIF(Z8:Z59,"XXXL")</f>
        <v>0</v>
      </c>
      <c r="AA64" s="231"/>
      <c r="AB64" s="227">
        <f>COUNTIF(AB8:AB59,"XXXL")</f>
        <v>0</v>
      </c>
      <c r="AC64" s="230"/>
      <c r="AD64" s="229">
        <f>COUNTIF(AD8:AD59,"XXXL")</f>
        <v>0</v>
      </c>
      <c r="AE64" s="231"/>
      <c r="AF64" s="229">
        <f>COUNTIF(AF8:AF59,"XXXL")</f>
        <v>0</v>
      </c>
      <c r="AG64" s="231"/>
      <c r="AH64" s="229">
        <f>COUNTIF(AH8:AH59,"XXXL")</f>
        <v>0</v>
      </c>
      <c r="AI64" s="231"/>
      <c r="AJ64" s="229">
        <f>COUNTIF(AJ8:AJ59,"XXXL")</f>
        <v>0</v>
      </c>
      <c r="AK64" s="231"/>
      <c r="AL64" s="229">
        <f>COUNTIF(AL8:AL59,"XXXL")</f>
        <v>0</v>
      </c>
      <c r="AM64" s="231"/>
      <c r="AN64" s="232">
        <f>COUNTIF(AN8:AN59,"47/49")</f>
        <v>1</v>
      </c>
      <c r="AO64" s="231"/>
      <c r="AP64" s="229">
        <f>COUNTIF(AP8:AP59,"XXXL")</f>
        <v>0</v>
      </c>
      <c r="AQ64" s="233">
        <f t="shared" si="1"/>
        <v>2</v>
      </c>
      <c r="AR64" s="116"/>
      <c r="AS64" s="116"/>
      <c r="AT64" s="226"/>
      <c r="AU64" s="226">
        <v>3</v>
      </c>
      <c r="AV64" s="116"/>
      <c r="AW64" s="116"/>
      <c r="AX64" s="116"/>
    </row>
    <row r="65" spans="1:43" ht="18.75">
      <c r="A65" s="234"/>
      <c r="B65" s="234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6"/>
      <c r="V65" s="235"/>
      <c r="W65" s="236"/>
      <c r="X65" s="235"/>
      <c r="Y65" s="236"/>
      <c r="Z65" s="235"/>
      <c r="AA65" s="236"/>
      <c r="AB65" s="235"/>
      <c r="AC65" s="236"/>
      <c r="AD65" s="235"/>
      <c r="AE65" s="236"/>
      <c r="AF65" s="235"/>
      <c r="AG65" s="236"/>
      <c r="AH65" s="235"/>
      <c r="AI65" s="236"/>
      <c r="AJ65" s="235"/>
      <c r="AK65" s="236"/>
      <c r="AL65" s="235"/>
      <c r="AM65" s="236">
        <f>SUM(AM7:AM58)</f>
        <v>8</v>
      </c>
      <c r="AN65" s="237"/>
      <c r="AO65" s="236"/>
      <c r="AP65" s="235"/>
      <c r="AQ65" s="236"/>
    </row>
    <row r="66" spans="1:43" ht="18.75">
      <c r="A66" s="116"/>
      <c r="B66" s="238"/>
      <c r="C66" s="238"/>
      <c r="D66" s="238"/>
      <c r="E66" s="238"/>
      <c r="F66" s="238"/>
      <c r="G66" s="238"/>
      <c r="H66" s="238"/>
      <c r="I66" s="238"/>
      <c r="J66" s="116"/>
      <c r="K66" s="116"/>
      <c r="L66" s="238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239"/>
      <c r="AO66" s="116"/>
      <c r="AP66" s="116"/>
      <c r="AQ66" s="116"/>
    </row>
    <row r="67" spans="1:43" ht="18.75">
      <c r="A67" s="116"/>
      <c r="B67" s="238"/>
      <c r="C67" s="238"/>
      <c r="D67" s="238"/>
      <c r="E67" s="238"/>
      <c r="F67" s="238"/>
      <c r="G67" s="238"/>
      <c r="H67" s="238"/>
      <c r="I67" s="238"/>
      <c r="J67" s="116"/>
      <c r="K67" s="116"/>
      <c r="L67" s="238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407" t="s">
        <v>213</v>
      </c>
      <c r="AO67" s="396"/>
      <c r="AP67" s="396"/>
      <c r="AQ67" s="241">
        <f>SUM(AQ7:AQ58)</f>
        <v>3718.7999999999993</v>
      </c>
    </row>
    <row r="68" spans="1:43" ht="18.75">
      <c r="A68" s="116"/>
      <c r="B68" s="238"/>
      <c r="C68" s="238"/>
      <c r="D68" s="238"/>
      <c r="E68" s="238"/>
      <c r="F68" s="238"/>
      <c r="G68" s="238"/>
      <c r="H68" s="238"/>
      <c r="I68" s="238"/>
      <c r="J68" s="116"/>
      <c r="K68" s="116"/>
      <c r="L68" s="238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407" t="s">
        <v>214</v>
      </c>
      <c r="AO68" s="396"/>
      <c r="AP68" s="396"/>
      <c r="AQ68" s="116"/>
    </row>
    <row r="69" spans="1:43" ht="18.75">
      <c r="B69" s="96"/>
      <c r="C69" s="96"/>
      <c r="D69" s="96"/>
      <c r="E69" s="96"/>
      <c r="F69" s="96"/>
      <c r="G69" s="96"/>
      <c r="H69" s="96"/>
      <c r="I69" s="96"/>
      <c r="L69" s="96"/>
      <c r="AK69" s="242"/>
      <c r="AN69" s="239"/>
    </row>
    <row r="70" spans="1:43" ht="18.75">
      <c r="B70" s="96"/>
      <c r="C70" s="96"/>
      <c r="D70" s="96"/>
      <c r="E70" s="96"/>
      <c r="F70" s="96"/>
      <c r="G70" s="96"/>
      <c r="H70" s="96"/>
      <c r="I70" s="96"/>
      <c r="L70" s="96"/>
      <c r="AK70" s="242"/>
      <c r="AN70" s="239"/>
    </row>
    <row r="71" spans="1:43" ht="18.75">
      <c r="B71" s="96"/>
      <c r="C71" s="96"/>
      <c r="D71" s="96"/>
      <c r="E71" s="96"/>
      <c r="F71" s="96"/>
      <c r="G71" s="96"/>
      <c r="H71" s="96"/>
      <c r="I71" s="96"/>
      <c r="L71" s="96"/>
      <c r="AK71" s="242"/>
      <c r="AN71" s="239"/>
    </row>
    <row r="72" spans="1:43" ht="18.75">
      <c r="B72" s="96"/>
      <c r="C72" s="96"/>
      <c r="D72" s="96"/>
      <c r="E72" s="96"/>
      <c r="F72" s="96"/>
      <c r="G72" s="96"/>
      <c r="H72" s="96"/>
      <c r="I72" s="96"/>
      <c r="L72" s="96"/>
      <c r="AK72" s="242"/>
      <c r="AN72" s="239"/>
    </row>
    <row r="73" spans="1:43" ht="18.75">
      <c r="B73" s="96"/>
      <c r="C73" s="96"/>
      <c r="D73" s="96"/>
      <c r="E73" s="96"/>
      <c r="F73" s="96"/>
      <c r="G73" s="96"/>
      <c r="H73" s="96"/>
      <c r="I73" s="96"/>
      <c r="L73" s="96"/>
      <c r="AK73" s="242"/>
      <c r="AN73" s="239"/>
    </row>
    <row r="74" spans="1:43" ht="18.75">
      <c r="B74" s="99"/>
      <c r="C74" s="99"/>
      <c r="D74" s="99"/>
      <c r="E74" s="99"/>
      <c r="F74" s="99"/>
      <c r="G74" s="99"/>
      <c r="H74" s="99"/>
      <c r="I74" s="99"/>
      <c r="L74" s="96"/>
      <c r="AK74" s="242"/>
      <c r="AN74" s="239"/>
    </row>
    <row r="75" spans="1:43" ht="18.75">
      <c r="D75" s="96"/>
      <c r="L75" s="96"/>
      <c r="AK75" s="242"/>
      <c r="AN75" s="239"/>
    </row>
    <row r="76" spans="1:43" ht="18.75">
      <c r="D76" s="96"/>
      <c r="L76" s="96"/>
      <c r="AK76" s="242"/>
      <c r="AN76" s="239"/>
    </row>
    <row r="77" spans="1:43" ht="18.75">
      <c r="D77" s="96"/>
      <c r="L77" s="96"/>
      <c r="AK77" s="242"/>
      <c r="AN77" s="239"/>
    </row>
    <row r="78" spans="1:43" ht="18.75">
      <c r="D78" s="96"/>
      <c r="L78" s="96"/>
      <c r="AK78" s="242"/>
      <c r="AN78" s="239"/>
    </row>
    <row r="79" spans="1:43" ht="18.75">
      <c r="D79" s="96"/>
      <c r="L79" s="96"/>
      <c r="AK79" s="242"/>
      <c r="AN79" s="239"/>
    </row>
    <row r="80" spans="1:43" ht="18.75">
      <c r="D80" s="96"/>
      <c r="L80" s="96"/>
      <c r="AK80" s="242"/>
      <c r="AN80" s="239"/>
    </row>
    <row r="81" spans="4:40" ht="18.75">
      <c r="D81" s="96"/>
      <c r="L81" s="96"/>
      <c r="AK81" s="242"/>
      <c r="AN81" s="239"/>
    </row>
    <row r="82" spans="4:40" ht="18.75">
      <c r="D82" s="96"/>
      <c r="L82" s="96"/>
      <c r="AK82" s="242"/>
      <c r="AN82" s="239"/>
    </row>
    <row r="83" spans="4:40" ht="18.75">
      <c r="D83" s="96"/>
      <c r="L83" s="96"/>
      <c r="AK83" s="242"/>
      <c r="AN83" s="239"/>
    </row>
    <row r="84" spans="4:40" ht="18.75">
      <c r="D84" s="96"/>
      <c r="L84" s="96"/>
      <c r="AK84" s="242"/>
      <c r="AN84" s="239"/>
    </row>
    <row r="85" spans="4:40" ht="18.75">
      <c r="D85" s="96"/>
      <c r="L85" s="96"/>
      <c r="AK85" s="242"/>
      <c r="AN85" s="239"/>
    </row>
    <row r="86" spans="4:40" ht="18.75">
      <c r="D86" s="96"/>
      <c r="L86" s="96"/>
      <c r="AK86" s="242"/>
      <c r="AN86" s="239"/>
    </row>
    <row r="87" spans="4:40" ht="18.75">
      <c r="D87" s="96"/>
      <c r="L87" s="96"/>
      <c r="AK87" s="242"/>
      <c r="AN87" s="239"/>
    </row>
    <row r="88" spans="4:40" ht="18.75">
      <c r="D88" s="96"/>
      <c r="L88" s="96"/>
      <c r="AK88" s="242"/>
      <c r="AN88" s="239"/>
    </row>
    <row r="89" spans="4:40" ht="18.75">
      <c r="D89" s="96"/>
      <c r="L89" s="96"/>
      <c r="AK89" s="242"/>
      <c r="AN89" s="239"/>
    </row>
    <row r="90" spans="4:40" ht="18.75">
      <c r="D90" s="96"/>
      <c r="L90" s="96"/>
      <c r="AK90" s="242"/>
      <c r="AN90" s="239"/>
    </row>
    <row r="91" spans="4:40" ht="18.75">
      <c r="D91" s="96"/>
      <c r="L91" s="96"/>
      <c r="AK91" s="242"/>
      <c r="AN91" s="239"/>
    </row>
    <row r="92" spans="4:40" ht="18.75">
      <c r="D92" s="96"/>
      <c r="L92" s="96"/>
      <c r="AK92" s="242"/>
      <c r="AN92" s="239"/>
    </row>
    <row r="93" spans="4:40" ht="18.75">
      <c r="D93" s="96"/>
      <c r="L93" s="96"/>
      <c r="AK93" s="242"/>
      <c r="AN93" s="239"/>
    </row>
    <row r="94" spans="4:40" ht="18.75">
      <c r="D94" s="96"/>
      <c r="L94" s="96"/>
      <c r="AK94" s="242"/>
      <c r="AN94" s="239"/>
    </row>
    <row r="95" spans="4:40" ht="18.75">
      <c r="D95" s="96"/>
      <c r="L95" s="96"/>
      <c r="AK95" s="242"/>
      <c r="AN95" s="239"/>
    </row>
    <row r="96" spans="4:40" ht="18.75">
      <c r="D96" s="96"/>
      <c r="L96" s="96"/>
      <c r="AK96" s="242"/>
      <c r="AN96" s="239"/>
    </row>
    <row r="97" spans="4:40" ht="18.75">
      <c r="D97" s="96"/>
      <c r="L97" s="96"/>
      <c r="AK97" s="242"/>
      <c r="AN97" s="239"/>
    </row>
    <row r="98" spans="4:40" ht="18.75">
      <c r="D98" s="96"/>
      <c r="L98" s="96"/>
      <c r="AK98" s="242"/>
      <c r="AN98" s="239"/>
    </row>
    <row r="99" spans="4:40" ht="18.75">
      <c r="D99" s="96"/>
      <c r="L99" s="96"/>
      <c r="AK99" s="242"/>
      <c r="AN99" s="239"/>
    </row>
    <row r="100" spans="4:40" ht="18.75">
      <c r="D100" s="96"/>
      <c r="L100" s="96"/>
      <c r="AK100" s="242"/>
      <c r="AN100" s="239"/>
    </row>
    <row r="101" spans="4:40" ht="18.75">
      <c r="D101" s="96"/>
      <c r="L101" s="96"/>
      <c r="AK101" s="242"/>
      <c r="AN101" s="239"/>
    </row>
    <row r="102" spans="4:40" ht="18.75">
      <c r="D102" s="96"/>
      <c r="L102" s="96"/>
      <c r="AK102" s="242"/>
      <c r="AN102" s="239"/>
    </row>
    <row r="103" spans="4:40" ht="18.75">
      <c r="D103" s="96"/>
      <c r="L103" s="96"/>
      <c r="AK103" s="242"/>
      <c r="AN103" s="239"/>
    </row>
    <row r="104" spans="4:40" ht="18.75">
      <c r="D104" s="96"/>
      <c r="L104" s="96"/>
      <c r="AK104" s="242"/>
      <c r="AN104" s="239"/>
    </row>
    <row r="105" spans="4:40" ht="18.75">
      <c r="D105" s="96"/>
      <c r="L105" s="96"/>
      <c r="AK105" s="242"/>
      <c r="AN105" s="239"/>
    </row>
    <row r="106" spans="4:40" ht="18.75">
      <c r="D106" s="96"/>
      <c r="L106" s="96"/>
      <c r="AK106" s="242"/>
      <c r="AN106" s="239"/>
    </row>
    <row r="107" spans="4:40" ht="18.75">
      <c r="D107" s="96"/>
      <c r="L107" s="96"/>
      <c r="AK107" s="242"/>
      <c r="AN107" s="239"/>
    </row>
    <row r="108" spans="4:40" ht="18.75">
      <c r="D108" s="96"/>
      <c r="L108" s="96"/>
      <c r="AK108" s="242"/>
      <c r="AN108" s="239"/>
    </row>
    <row r="109" spans="4:40" ht="18.75">
      <c r="D109" s="96"/>
      <c r="L109" s="96"/>
      <c r="AK109" s="242"/>
      <c r="AN109" s="239"/>
    </row>
    <row r="110" spans="4:40" ht="18.75">
      <c r="D110" s="96"/>
      <c r="L110" s="96"/>
      <c r="AK110" s="242"/>
      <c r="AN110" s="239"/>
    </row>
    <row r="111" spans="4:40" ht="18.75">
      <c r="D111" s="96"/>
      <c r="L111" s="96"/>
      <c r="AK111" s="242"/>
      <c r="AN111" s="239"/>
    </row>
    <row r="112" spans="4:40" ht="18.75">
      <c r="D112" s="96"/>
      <c r="L112" s="96"/>
      <c r="AK112" s="242"/>
      <c r="AN112" s="239"/>
    </row>
    <row r="113" spans="4:40" ht="18.75">
      <c r="D113" s="96"/>
      <c r="L113" s="96"/>
      <c r="AK113" s="242"/>
      <c r="AN113" s="239"/>
    </row>
    <row r="114" spans="4:40" ht="18.75">
      <c r="D114" s="96"/>
      <c r="L114" s="96"/>
      <c r="AK114" s="242"/>
      <c r="AN114" s="239"/>
    </row>
    <row r="115" spans="4:40" ht="18.75">
      <c r="D115" s="96"/>
      <c r="L115" s="96"/>
      <c r="AK115" s="242"/>
      <c r="AN115" s="239"/>
    </row>
    <row r="116" spans="4:40" ht="18.75">
      <c r="D116" s="96"/>
      <c r="L116" s="96"/>
      <c r="AK116" s="242"/>
      <c r="AN116" s="239"/>
    </row>
    <row r="117" spans="4:40" ht="18.75">
      <c r="D117" s="96"/>
      <c r="L117" s="96"/>
      <c r="AK117" s="242"/>
      <c r="AN117" s="239"/>
    </row>
    <row r="118" spans="4:40" ht="18.75">
      <c r="D118" s="96"/>
      <c r="L118" s="96"/>
      <c r="AK118" s="242"/>
      <c r="AN118" s="239"/>
    </row>
    <row r="119" spans="4:40" ht="18.75">
      <c r="D119" s="96"/>
      <c r="L119" s="96"/>
      <c r="AK119" s="242"/>
      <c r="AN119" s="239"/>
    </row>
    <row r="120" spans="4:40" ht="18.75">
      <c r="D120" s="96"/>
      <c r="L120" s="96"/>
      <c r="AK120" s="242"/>
      <c r="AN120" s="239"/>
    </row>
    <row r="121" spans="4:40" ht="18.75">
      <c r="D121" s="96"/>
      <c r="L121" s="96"/>
      <c r="AK121" s="242"/>
      <c r="AN121" s="239"/>
    </row>
    <row r="122" spans="4:40" ht="18.75">
      <c r="D122" s="96"/>
      <c r="L122" s="96"/>
      <c r="AK122" s="242"/>
      <c r="AN122" s="239"/>
    </row>
    <row r="123" spans="4:40" ht="18.75">
      <c r="D123" s="96"/>
      <c r="L123" s="96"/>
      <c r="AK123" s="242"/>
      <c r="AN123" s="239"/>
    </row>
    <row r="124" spans="4:40" ht="18.75">
      <c r="D124" s="96"/>
      <c r="L124" s="96"/>
      <c r="AK124" s="242"/>
      <c r="AN124" s="239"/>
    </row>
    <row r="125" spans="4:40" ht="18.75">
      <c r="D125" s="96"/>
      <c r="L125" s="96"/>
      <c r="AK125" s="242"/>
      <c r="AN125" s="239"/>
    </row>
    <row r="126" spans="4:40" ht="18.75">
      <c r="D126" s="96"/>
      <c r="L126" s="96"/>
      <c r="AK126" s="242"/>
      <c r="AN126" s="239"/>
    </row>
    <row r="127" spans="4:40" ht="18.75">
      <c r="D127" s="96"/>
      <c r="L127" s="96"/>
      <c r="AK127" s="242"/>
      <c r="AN127" s="239"/>
    </row>
    <row r="128" spans="4:40" ht="18.75">
      <c r="D128" s="96"/>
      <c r="L128" s="96"/>
      <c r="AK128" s="242"/>
      <c r="AN128" s="239"/>
    </row>
    <row r="129" spans="4:40" ht="18.75">
      <c r="D129" s="96"/>
      <c r="L129" s="96"/>
      <c r="AK129" s="242"/>
      <c r="AN129" s="239"/>
    </row>
    <row r="130" spans="4:40" ht="18.75">
      <c r="D130" s="96"/>
      <c r="L130" s="96"/>
      <c r="AK130" s="242"/>
      <c r="AN130" s="239"/>
    </row>
    <row r="131" spans="4:40" ht="18.75">
      <c r="D131" s="96"/>
      <c r="L131" s="96"/>
      <c r="AK131" s="242"/>
      <c r="AN131" s="239"/>
    </row>
    <row r="132" spans="4:40" ht="18.75">
      <c r="D132" s="96"/>
      <c r="L132" s="96"/>
      <c r="AK132" s="242"/>
      <c r="AN132" s="239"/>
    </row>
    <row r="133" spans="4:40" ht="18.75">
      <c r="D133" s="96"/>
      <c r="L133" s="96"/>
      <c r="AK133" s="242"/>
      <c r="AN133" s="239"/>
    </row>
    <row r="134" spans="4:40" ht="18.75">
      <c r="D134" s="96"/>
      <c r="L134" s="96"/>
      <c r="AK134" s="242"/>
      <c r="AN134" s="239"/>
    </row>
    <row r="135" spans="4:40" ht="18.75">
      <c r="D135" s="96"/>
      <c r="L135" s="96"/>
      <c r="AK135" s="242"/>
      <c r="AN135" s="239"/>
    </row>
    <row r="136" spans="4:40" ht="18.75">
      <c r="D136" s="96"/>
      <c r="L136" s="96"/>
      <c r="AK136" s="242"/>
      <c r="AN136" s="239"/>
    </row>
    <row r="137" spans="4:40" ht="18.75">
      <c r="D137" s="96"/>
      <c r="L137" s="96"/>
      <c r="AK137" s="242"/>
      <c r="AN137" s="239"/>
    </row>
    <row r="138" spans="4:40" ht="18.75">
      <c r="D138" s="96"/>
      <c r="L138" s="96"/>
      <c r="AK138" s="242"/>
      <c r="AN138" s="239"/>
    </row>
    <row r="139" spans="4:40" ht="18.75">
      <c r="D139" s="96"/>
      <c r="L139" s="96"/>
      <c r="AK139" s="242"/>
      <c r="AN139" s="239"/>
    </row>
    <row r="140" spans="4:40" ht="18.75">
      <c r="D140" s="96"/>
      <c r="L140" s="96"/>
      <c r="AK140" s="242"/>
      <c r="AN140" s="239"/>
    </row>
    <row r="141" spans="4:40" ht="18.75">
      <c r="D141" s="96"/>
      <c r="L141" s="96"/>
      <c r="AK141" s="242"/>
      <c r="AN141" s="239"/>
    </row>
    <row r="142" spans="4:40" ht="18.75">
      <c r="D142" s="96"/>
      <c r="L142" s="96"/>
      <c r="AK142" s="242"/>
      <c r="AN142" s="239"/>
    </row>
    <row r="143" spans="4:40" ht="18.75">
      <c r="D143" s="96"/>
      <c r="L143" s="96"/>
      <c r="AK143" s="242"/>
      <c r="AN143" s="239"/>
    </row>
    <row r="144" spans="4:40" ht="18.75">
      <c r="D144" s="96"/>
      <c r="L144" s="96"/>
      <c r="AK144" s="242"/>
      <c r="AN144" s="239"/>
    </row>
    <row r="145" spans="4:40" ht="18.75">
      <c r="D145" s="96"/>
      <c r="L145" s="96"/>
      <c r="AK145" s="242"/>
      <c r="AN145" s="239"/>
    </row>
    <row r="146" spans="4:40" ht="18.75">
      <c r="D146" s="96"/>
      <c r="L146" s="96"/>
      <c r="AK146" s="242"/>
      <c r="AN146" s="239"/>
    </row>
    <row r="147" spans="4:40" ht="18.75">
      <c r="D147" s="96"/>
      <c r="L147" s="96"/>
      <c r="AK147" s="242"/>
      <c r="AN147" s="239"/>
    </row>
    <row r="148" spans="4:40" ht="18.75">
      <c r="D148" s="96"/>
      <c r="L148" s="96"/>
      <c r="AK148" s="242"/>
      <c r="AN148" s="239"/>
    </row>
    <row r="149" spans="4:40" ht="18.75">
      <c r="D149" s="96"/>
      <c r="L149" s="96"/>
      <c r="AK149" s="242"/>
      <c r="AN149" s="239"/>
    </row>
    <row r="150" spans="4:40" ht="18.75">
      <c r="D150" s="96"/>
      <c r="L150" s="96"/>
      <c r="AK150" s="242"/>
      <c r="AN150" s="239"/>
    </row>
    <row r="151" spans="4:40" ht="18.75">
      <c r="D151" s="96"/>
      <c r="L151" s="96"/>
      <c r="AK151" s="242"/>
      <c r="AN151" s="239"/>
    </row>
    <row r="152" spans="4:40" ht="18.75">
      <c r="D152" s="96"/>
      <c r="L152" s="96"/>
      <c r="AK152" s="242"/>
      <c r="AN152" s="239"/>
    </row>
    <row r="153" spans="4:40" ht="18.75">
      <c r="D153" s="96"/>
      <c r="L153" s="96"/>
      <c r="AK153" s="242"/>
      <c r="AN153" s="239"/>
    </row>
    <row r="154" spans="4:40" ht="18.75">
      <c r="D154" s="96"/>
      <c r="L154" s="96"/>
      <c r="AK154" s="242"/>
      <c r="AN154" s="239"/>
    </row>
    <row r="155" spans="4:40" ht="18.75">
      <c r="D155" s="96"/>
      <c r="L155" s="96"/>
      <c r="AK155" s="242"/>
      <c r="AN155" s="239"/>
    </row>
    <row r="156" spans="4:40" ht="18.75">
      <c r="D156" s="96"/>
      <c r="L156" s="96"/>
      <c r="AK156" s="242"/>
      <c r="AN156" s="239"/>
    </row>
    <row r="157" spans="4:40" ht="18.75">
      <c r="D157" s="96"/>
      <c r="L157" s="96"/>
      <c r="AK157" s="242"/>
      <c r="AN157" s="239"/>
    </row>
    <row r="158" spans="4:40" ht="18.75">
      <c r="D158" s="96"/>
      <c r="L158" s="96"/>
      <c r="AK158" s="242"/>
      <c r="AN158" s="239"/>
    </row>
    <row r="159" spans="4:40" ht="18.75">
      <c r="D159" s="96"/>
      <c r="L159" s="96"/>
      <c r="AK159" s="242"/>
      <c r="AN159" s="239"/>
    </row>
    <row r="160" spans="4:40" ht="18.75">
      <c r="D160" s="96"/>
      <c r="L160" s="96"/>
      <c r="AK160" s="242"/>
      <c r="AN160" s="239"/>
    </row>
    <row r="161" spans="4:40" ht="18.75">
      <c r="D161" s="96"/>
      <c r="L161" s="96"/>
      <c r="AK161" s="242"/>
      <c r="AN161" s="239"/>
    </row>
    <row r="162" spans="4:40" ht="18.75">
      <c r="D162" s="96"/>
      <c r="L162" s="96"/>
      <c r="AK162" s="242"/>
      <c r="AN162" s="239"/>
    </row>
    <row r="163" spans="4:40" ht="18.75">
      <c r="D163" s="96"/>
      <c r="L163" s="96"/>
      <c r="AK163" s="242"/>
      <c r="AN163" s="239"/>
    </row>
    <row r="164" spans="4:40" ht="18.75">
      <c r="D164" s="96"/>
      <c r="L164" s="96"/>
      <c r="AK164" s="242"/>
      <c r="AN164" s="239"/>
    </row>
    <row r="165" spans="4:40" ht="18.75">
      <c r="D165" s="96"/>
      <c r="L165" s="96"/>
      <c r="AK165" s="242"/>
      <c r="AN165" s="239"/>
    </row>
    <row r="166" spans="4:40" ht="18.75">
      <c r="D166" s="96"/>
      <c r="L166" s="96"/>
      <c r="AK166" s="242"/>
      <c r="AN166" s="239"/>
    </row>
    <row r="167" spans="4:40" ht="18.75">
      <c r="D167" s="96"/>
      <c r="L167" s="96"/>
      <c r="AK167" s="242"/>
      <c r="AN167" s="239"/>
    </row>
    <row r="168" spans="4:40" ht="18.75">
      <c r="D168" s="96"/>
      <c r="L168" s="96"/>
      <c r="AK168" s="242"/>
      <c r="AN168" s="239"/>
    </row>
    <row r="169" spans="4:40" ht="18.75">
      <c r="D169" s="96"/>
      <c r="L169" s="96"/>
      <c r="AK169" s="242"/>
      <c r="AN169" s="239"/>
    </row>
    <row r="170" spans="4:40" ht="18.75">
      <c r="D170" s="96"/>
      <c r="L170" s="96"/>
      <c r="AK170" s="242"/>
      <c r="AN170" s="239"/>
    </row>
    <row r="171" spans="4:40" ht="18.75">
      <c r="D171" s="96"/>
      <c r="L171" s="96"/>
      <c r="AK171" s="242"/>
      <c r="AN171" s="239"/>
    </row>
    <row r="172" spans="4:40" ht="18.75">
      <c r="D172" s="96"/>
      <c r="L172" s="96"/>
      <c r="AK172" s="242"/>
      <c r="AN172" s="239"/>
    </row>
    <row r="173" spans="4:40" ht="18.75">
      <c r="D173" s="96"/>
      <c r="L173" s="96"/>
      <c r="AK173" s="242"/>
      <c r="AN173" s="239"/>
    </row>
    <row r="174" spans="4:40" ht="18.75">
      <c r="D174" s="96"/>
      <c r="L174" s="96"/>
      <c r="AK174" s="242"/>
      <c r="AN174" s="239"/>
    </row>
    <row r="175" spans="4:40" ht="18.75">
      <c r="D175" s="96"/>
      <c r="L175" s="96"/>
      <c r="AK175" s="242"/>
      <c r="AN175" s="239"/>
    </row>
    <row r="176" spans="4:40" ht="18.75">
      <c r="D176" s="96"/>
      <c r="L176" s="96"/>
      <c r="AK176" s="242"/>
      <c r="AN176" s="239"/>
    </row>
    <row r="177" spans="4:40" ht="18.75">
      <c r="D177" s="96"/>
      <c r="L177" s="96"/>
      <c r="AK177" s="242"/>
      <c r="AN177" s="239"/>
    </row>
    <row r="178" spans="4:40" ht="18.75">
      <c r="D178" s="96"/>
      <c r="L178" s="96"/>
      <c r="AK178" s="242"/>
      <c r="AN178" s="239"/>
    </row>
    <row r="179" spans="4:40" ht="18.75">
      <c r="D179" s="96"/>
      <c r="L179" s="96"/>
      <c r="AK179" s="242"/>
      <c r="AN179" s="239"/>
    </row>
    <row r="180" spans="4:40" ht="18.75">
      <c r="D180" s="96"/>
      <c r="L180" s="96"/>
      <c r="AK180" s="242"/>
      <c r="AN180" s="239"/>
    </row>
    <row r="181" spans="4:40" ht="18.75">
      <c r="D181" s="96"/>
      <c r="L181" s="96"/>
      <c r="AK181" s="242"/>
      <c r="AN181" s="239"/>
    </row>
    <row r="182" spans="4:40" ht="18.75">
      <c r="D182" s="96"/>
      <c r="L182" s="96"/>
      <c r="AK182" s="242"/>
      <c r="AN182" s="239"/>
    </row>
    <row r="183" spans="4:40" ht="18.75">
      <c r="D183" s="96"/>
      <c r="L183" s="96"/>
      <c r="AK183" s="242"/>
      <c r="AN183" s="239"/>
    </row>
    <row r="184" spans="4:40" ht="18.75">
      <c r="D184" s="96"/>
      <c r="L184" s="96"/>
      <c r="AK184" s="242"/>
      <c r="AN184" s="239"/>
    </row>
    <row r="185" spans="4:40" ht="18.75">
      <c r="D185" s="96"/>
      <c r="L185" s="96"/>
      <c r="AK185" s="242"/>
      <c r="AN185" s="239"/>
    </row>
    <row r="186" spans="4:40" ht="18.75">
      <c r="D186" s="96"/>
      <c r="L186" s="96"/>
      <c r="AK186" s="242"/>
      <c r="AN186" s="239"/>
    </row>
    <row r="187" spans="4:40" ht="18.75">
      <c r="D187" s="96"/>
      <c r="L187" s="96"/>
      <c r="AK187" s="242"/>
      <c r="AN187" s="239"/>
    </row>
    <row r="188" spans="4:40" ht="18.75">
      <c r="D188" s="96"/>
      <c r="L188" s="96"/>
      <c r="AK188" s="242"/>
      <c r="AN188" s="239"/>
    </row>
    <row r="189" spans="4:40" ht="18.75">
      <c r="D189" s="96"/>
      <c r="L189" s="96"/>
      <c r="AK189" s="242"/>
      <c r="AN189" s="239"/>
    </row>
    <row r="190" spans="4:40" ht="18.75">
      <c r="D190" s="96"/>
      <c r="L190" s="96"/>
      <c r="AK190" s="242"/>
      <c r="AN190" s="239"/>
    </row>
    <row r="191" spans="4:40" ht="18.75">
      <c r="D191" s="96"/>
      <c r="L191" s="96"/>
      <c r="AK191" s="242"/>
      <c r="AN191" s="239"/>
    </row>
    <row r="192" spans="4:40" ht="18.75">
      <c r="D192" s="96"/>
      <c r="L192" s="96"/>
      <c r="AK192" s="242"/>
      <c r="AN192" s="239"/>
    </row>
    <row r="193" spans="4:40" ht="18.75">
      <c r="D193" s="96"/>
      <c r="L193" s="96"/>
      <c r="AK193" s="242"/>
      <c r="AN193" s="239"/>
    </row>
    <row r="194" spans="4:40" ht="18.75">
      <c r="D194" s="96"/>
      <c r="L194" s="96"/>
      <c r="AK194" s="242"/>
      <c r="AN194" s="239"/>
    </row>
    <row r="195" spans="4:40" ht="18.75">
      <c r="D195" s="96"/>
      <c r="L195" s="96"/>
      <c r="AK195" s="242"/>
      <c r="AN195" s="239"/>
    </row>
    <row r="196" spans="4:40" ht="18.75">
      <c r="D196" s="96"/>
      <c r="L196" s="96"/>
      <c r="AK196" s="242"/>
      <c r="AN196" s="239"/>
    </row>
    <row r="197" spans="4:40" ht="18.75">
      <c r="D197" s="96"/>
      <c r="L197" s="96"/>
      <c r="AK197" s="242"/>
      <c r="AN197" s="239"/>
    </row>
    <row r="198" spans="4:40" ht="18.75">
      <c r="D198" s="96"/>
      <c r="L198" s="96"/>
      <c r="AK198" s="242"/>
      <c r="AN198" s="239"/>
    </row>
    <row r="199" spans="4:40" ht="18.75">
      <c r="D199" s="96"/>
      <c r="L199" s="96"/>
      <c r="AK199" s="242"/>
      <c r="AN199" s="239"/>
    </row>
    <row r="200" spans="4:40" ht="18.75">
      <c r="D200" s="96"/>
      <c r="L200" s="96"/>
      <c r="AK200" s="242"/>
      <c r="AN200" s="239"/>
    </row>
    <row r="201" spans="4:40" ht="18.75">
      <c r="D201" s="96"/>
      <c r="L201" s="96"/>
      <c r="AK201" s="242"/>
      <c r="AN201" s="239"/>
    </row>
    <row r="202" spans="4:40" ht="18.75">
      <c r="D202" s="96"/>
      <c r="L202" s="96"/>
      <c r="AK202" s="242"/>
      <c r="AN202" s="239"/>
    </row>
    <row r="203" spans="4:40" ht="18.75">
      <c r="D203" s="96"/>
      <c r="L203" s="96"/>
      <c r="AK203" s="242"/>
      <c r="AN203" s="239"/>
    </row>
    <row r="204" spans="4:40" ht="18.75">
      <c r="D204" s="96"/>
      <c r="L204" s="96"/>
      <c r="AK204" s="242"/>
      <c r="AN204" s="239"/>
    </row>
    <row r="205" spans="4:40" ht="18.75">
      <c r="D205" s="96"/>
      <c r="L205" s="96"/>
      <c r="AK205" s="242"/>
      <c r="AN205" s="239"/>
    </row>
    <row r="206" spans="4:40" ht="18.75">
      <c r="D206" s="96"/>
      <c r="L206" s="96"/>
      <c r="AK206" s="242"/>
      <c r="AN206" s="239"/>
    </row>
    <row r="207" spans="4:40" ht="18.75">
      <c r="D207" s="96"/>
      <c r="L207" s="96"/>
      <c r="AK207" s="242"/>
      <c r="AN207" s="239"/>
    </row>
    <row r="208" spans="4:40" ht="18.75">
      <c r="D208" s="96"/>
      <c r="L208" s="96"/>
      <c r="AK208" s="242"/>
      <c r="AN208" s="239"/>
    </row>
    <row r="209" spans="4:40" ht="18.75">
      <c r="D209" s="96"/>
      <c r="L209" s="96"/>
      <c r="AK209" s="242"/>
      <c r="AN209" s="239"/>
    </row>
    <row r="210" spans="4:40" ht="18.75">
      <c r="D210" s="96"/>
      <c r="L210" s="96"/>
      <c r="AK210" s="242"/>
      <c r="AN210" s="239"/>
    </row>
    <row r="211" spans="4:40" ht="18.75">
      <c r="D211" s="96"/>
      <c r="L211" s="96"/>
      <c r="AK211" s="242"/>
      <c r="AN211" s="239"/>
    </row>
    <row r="212" spans="4:40" ht="18.75">
      <c r="D212" s="96"/>
      <c r="L212" s="96"/>
      <c r="AK212" s="242"/>
      <c r="AN212" s="239"/>
    </row>
    <row r="213" spans="4:40" ht="18.75">
      <c r="D213" s="96"/>
      <c r="L213" s="96"/>
      <c r="AK213" s="242"/>
      <c r="AN213" s="239"/>
    </row>
    <row r="214" spans="4:40" ht="18.75">
      <c r="D214" s="96"/>
      <c r="L214" s="96"/>
      <c r="AK214" s="242"/>
      <c r="AN214" s="239"/>
    </row>
    <row r="215" spans="4:40" ht="18.75">
      <c r="D215" s="96"/>
      <c r="L215" s="96"/>
      <c r="AK215" s="242"/>
      <c r="AN215" s="239"/>
    </row>
    <row r="216" spans="4:40" ht="18.75">
      <c r="D216" s="96"/>
      <c r="L216" s="96"/>
      <c r="AK216" s="242"/>
      <c r="AN216" s="239"/>
    </row>
    <row r="217" spans="4:40" ht="18.75">
      <c r="D217" s="96"/>
      <c r="L217" s="96"/>
      <c r="AK217" s="242"/>
      <c r="AN217" s="239"/>
    </row>
    <row r="218" spans="4:40" ht="18.75">
      <c r="D218" s="96"/>
      <c r="L218" s="96"/>
      <c r="AK218" s="242"/>
      <c r="AN218" s="239"/>
    </row>
    <row r="219" spans="4:40" ht="18.75">
      <c r="D219" s="96"/>
      <c r="L219" s="96"/>
      <c r="AK219" s="242"/>
      <c r="AN219" s="239"/>
    </row>
    <row r="220" spans="4:40" ht="18.75">
      <c r="D220" s="96"/>
      <c r="L220" s="96"/>
      <c r="AK220" s="242"/>
      <c r="AN220" s="239"/>
    </row>
    <row r="221" spans="4:40" ht="18.75">
      <c r="D221" s="96"/>
      <c r="L221" s="96"/>
      <c r="AK221" s="242"/>
      <c r="AN221" s="239"/>
    </row>
    <row r="222" spans="4:40" ht="18.75">
      <c r="D222" s="96"/>
      <c r="L222" s="96"/>
      <c r="AK222" s="242"/>
      <c r="AN222" s="239"/>
    </row>
    <row r="223" spans="4:40" ht="18.75">
      <c r="D223" s="96"/>
      <c r="L223" s="96"/>
      <c r="AK223" s="242"/>
      <c r="AN223" s="239"/>
    </row>
    <row r="224" spans="4:40" ht="18.75">
      <c r="D224" s="96"/>
      <c r="L224" s="96"/>
      <c r="AK224" s="242"/>
      <c r="AN224" s="239"/>
    </row>
    <row r="225" spans="4:40" ht="18.75">
      <c r="D225" s="96"/>
      <c r="L225" s="96"/>
      <c r="AK225" s="242"/>
      <c r="AN225" s="239"/>
    </row>
    <row r="226" spans="4:40" ht="18.75">
      <c r="D226" s="96"/>
      <c r="L226" s="96"/>
      <c r="AK226" s="242"/>
      <c r="AN226" s="239"/>
    </row>
    <row r="227" spans="4:40" ht="18.75">
      <c r="D227" s="96"/>
      <c r="L227" s="96"/>
      <c r="AK227" s="242"/>
      <c r="AN227" s="239"/>
    </row>
    <row r="228" spans="4:40" ht="18.75">
      <c r="D228" s="96"/>
      <c r="L228" s="96"/>
      <c r="AK228" s="242"/>
      <c r="AN228" s="239"/>
    </row>
    <row r="229" spans="4:40" ht="18.75">
      <c r="D229" s="96"/>
      <c r="L229" s="96"/>
      <c r="AK229" s="242"/>
      <c r="AN229" s="239"/>
    </row>
    <row r="230" spans="4:40" ht="18.75">
      <c r="D230" s="96"/>
      <c r="L230" s="96"/>
      <c r="AK230" s="242"/>
      <c r="AN230" s="239"/>
    </row>
    <row r="231" spans="4:40" ht="18.75">
      <c r="D231" s="96"/>
      <c r="L231" s="96"/>
      <c r="AK231" s="242"/>
      <c r="AN231" s="239"/>
    </row>
    <row r="232" spans="4:40" ht="18.75">
      <c r="D232" s="96"/>
      <c r="L232" s="96"/>
      <c r="AK232" s="242"/>
      <c r="AN232" s="239"/>
    </row>
    <row r="233" spans="4:40" ht="18.75">
      <c r="D233" s="96"/>
      <c r="L233" s="96"/>
      <c r="AK233" s="242"/>
      <c r="AN233" s="239"/>
    </row>
    <row r="234" spans="4:40" ht="18.75">
      <c r="D234" s="96"/>
      <c r="L234" s="96"/>
      <c r="AK234" s="242"/>
      <c r="AN234" s="239"/>
    </row>
    <row r="235" spans="4:40" ht="18.75">
      <c r="D235" s="96"/>
      <c r="L235" s="96"/>
      <c r="AK235" s="242"/>
      <c r="AN235" s="239"/>
    </row>
    <row r="236" spans="4:40" ht="18.75">
      <c r="D236" s="96"/>
      <c r="L236" s="96"/>
      <c r="AK236" s="242"/>
      <c r="AN236" s="239"/>
    </row>
    <row r="237" spans="4:40" ht="18.75">
      <c r="D237" s="96"/>
      <c r="L237" s="96"/>
      <c r="AK237" s="242"/>
      <c r="AN237" s="239"/>
    </row>
    <row r="238" spans="4:40" ht="18.75">
      <c r="D238" s="96"/>
      <c r="L238" s="96"/>
      <c r="AK238" s="242"/>
      <c r="AN238" s="239"/>
    </row>
    <row r="239" spans="4:40" ht="18.75">
      <c r="D239" s="96"/>
      <c r="L239" s="96"/>
      <c r="AK239" s="242"/>
      <c r="AN239" s="239"/>
    </row>
    <row r="240" spans="4:40" ht="18.75">
      <c r="D240" s="96"/>
      <c r="L240" s="96"/>
      <c r="AK240" s="242"/>
      <c r="AN240" s="239"/>
    </row>
    <row r="241" spans="4:40" ht="18.75">
      <c r="D241" s="96"/>
      <c r="L241" s="96"/>
      <c r="AK241" s="242"/>
      <c r="AN241" s="239"/>
    </row>
    <row r="242" spans="4:40" ht="18.75">
      <c r="D242" s="96"/>
      <c r="L242" s="96"/>
      <c r="AK242" s="242"/>
      <c r="AN242" s="239"/>
    </row>
    <row r="243" spans="4:40" ht="18.75">
      <c r="D243" s="96"/>
      <c r="L243" s="96"/>
      <c r="AK243" s="242"/>
      <c r="AN243" s="239"/>
    </row>
    <row r="244" spans="4:40" ht="18.75">
      <c r="D244" s="96"/>
      <c r="L244" s="96"/>
      <c r="AK244" s="242"/>
      <c r="AN244" s="239"/>
    </row>
    <row r="245" spans="4:40" ht="18.75">
      <c r="D245" s="96"/>
      <c r="L245" s="96"/>
      <c r="AK245" s="242"/>
      <c r="AN245" s="239"/>
    </row>
    <row r="246" spans="4:40" ht="18.75">
      <c r="D246" s="96"/>
      <c r="L246" s="96"/>
      <c r="AK246" s="242"/>
      <c r="AN246" s="239"/>
    </row>
    <row r="247" spans="4:40" ht="18.75">
      <c r="D247" s="96"/>
      <c r="L247" s="96"/>
      <c r="AK247" s="242"/>
      <c r="AN247" s="239"/>
    </row>
    <row r="248" spans="4:40" ht="18.75">
      <c r="D248" s="96"/>
      <c r="L248" s="96"/>
      <c r="AK248" s="242"/>
      <c r="AN248" s="239"/>
    </row>
    <row r="249" spans="4:40" ht="18.75">
      <c r="D249" s="96"/>
      <c r="L249" s="96"/>
      <c r="AK249" s="242"/>
      <c r="AN249" s="239"/>
    </row>
    <row r="250" spans="4:40" ht="18.75">
      <c r="D250" s="96"/>
      <c r="L250" s="96"/>
      <c r="AK250" s="242"/>
      <c r="AN250" s="239"/>
    </row>
    <row r="251" spans="4:40" ht="18.75">
      <c r="D251" s="96"/>
      <c r="L251" s="96"/>
      <c r="AK251" s="242"/>
      <c r="AN251" s="239"/>
    </row>
    <row r="252" spans="4:40" ht="18.75">
      <c r="D252" s="96"/>
      <c r="L252" s="96"/>
      <c r="AK252" s="242"/>
      <c r="AN252" s="239"/>
    </row>
    <row r="253" spans="4:40" ht="18.75">
      <c r="D253" s="96"/>
      <c r="L253" s="96"/>
      <c r="AK253" s="242"/>
      <c r="AN253" s="239"/>
    </row>
    <row r="254" spans="4:40" ht="18.75">
      <c r="D254" s="96"/>
      <c r="L254" s="96"/>
      <c r="AK254" s="242"/>
      <c r="AN254" s="239"/>
    </row>
    <row r="255" spans="4:40" ht="18.75">
      <c r="D255" s="96"/>
      <c r="L255" s="96"/>
      <c r="AK255" s="242"/>
      <c r="AN255" s="239"/>
    </row>
    <row r="256" spans="4:40" ht="18.75">
      <c r="D256" s="96"/>
      <c r="L256" s="96"/>
      <c r="AK256" s="242"/>
      <c r="AN256" s="239"/>
    </row>
    <row r="257" spans="4:40" ht="18.75">
      <c r="D257" s="96"/>
      <c r="L257" s="96"/>
      <c r="AK257" s="242"/>
      <c r="AN257" s="239"/>
    </row>
    <row r="258" spans="4:40" ht="18.75">
      <c r="D258" s="96"/>
      <c r="L258" s="96"/>
      <c r="AK258" s="242"/>
      <c r="AN258" s="239"/>
    </row>
    <row r="259" spans="4:40" ht="18.75">
      <c r="D259" s="96"/>
      <c r="L259" s="96"/>
      <c r="AK259" s="242"/>
      <c r="AN259" s="239"/>
    </row>
    <row r="260" spans="4:40" ht="18.75">
      <c r="D260" s="96"/>
      <c r="L260" s="96"/>
      <c r="AK260" s="242"/>
      <c r="AN260" s="239"/>
    </row>
    <row r="261" spans="4:40" ht="18.75">
      <c r="D261" s="96"/>
      <c r="L261" s="96"/>
      <c r="AK261" s="242"/>
      <c r="AN261" s="239"/>
    </row>
    <row r="262" spans="4:40" ht="18.75">
      <c r="D262" s="96"/>
      <c r="L262" s="96"/>
      <c r="AK262" s="242"/>
      <c r="AN262" s="239"/>
    </row>
    <row r="263" spans="4:40" ht="18.75">
      <c r="D263" s="96"/>
      <c r="L263" s="96"/>
      <c r="AK263" s="242"/>
      <c r="AN263" s="239"/>
    </row>
    <row r="264" spans="4:40" ht="18.75">
      <c r="D264" s="96"/>
      <c r="L264" s="96"/>
      <c r="AK264" s="242"/>
      <c r="AN264" s="239"/>
    </row>
    <row r="265" spans="4:40" ht="18.75">
      <c r="D265" s="96"/>
      <c r="L265" s="96"/>
      <c r="AK265" s="242"/>
      <c r="AN265" s="239"/>
    </row>
    <row r="266" spans="4:40" ht="18.75">
      <c r="D266" s="96"/>
      <c r="L266" s="96"/>
      <c r="AK266" s="242"/>
      <c r="AN266" s="239"/>
    </row>
    <row r="267" spans="4:40" ht="18.75">
      <c r="D267" s="96"/>
      <c r="L267" s="96"/>
      <c r="AK267" s="242"/>
      <c r="AN267" s="239"/>
    </row>
    <row r="268" spans="4:40" ht="18.75">
      <c r="D268" s="96"/>
      <c r="L268" s="96"/>
      <c r="AK268" s="242"/>
      <c r="AN268" s="239"/>
    </row>
    <row r="269" spans="4:40" ht="18.75">
      <c r="D269" s="96"/>
      <c r="L269" s="96"/>
      <c r="AK269" s="242"/>
      <c r="AN269" s="239"/>
    </row>
    <row r="270" spans="4:40" ht="18.75">
      <c r="D270" s="96"/>
      <c r="L270" s="96"/>
      <c r="AK270" s="242"/>
      <c r="AN270" s="239"/>
    </row>
    <row r="271" spans="4:40" ht="18.75">
      <c r="D271" s="96"/>
      <c r="L271" s="96"/>
      <c r="AK271" s="242"/>
      <c r="AN271" s="239"/>
    </row>
    <row r="272" spans="4:40" ht="18.75">
      <c r="D272" s="96"/>
      <c r="L272" s="96"/>
      <c r="AK272" s="242"/>
      <c r="AN272" s="239"/>
    </row>
    <row r="273" spans="4:40" ht="18.75">
      <c r="D273" s="96"/>
      <c r="L273" s="96"/>
      <c r="AK273" s="242"/>
      <c r="AN273" s="239"/>
    </row>
    <row r="274" spans="4:40" ht="18.75">
      <c r="D274" s="96"/>
      <c r="L274" s="96"/>
      <c r="AK274" s="242"/>
      <c r="AN274" s="239"/>
    </row>
    <row r="275" spans="4:40" ht="18.75">
      <c r="D275" s="96"/>
      <c r="L275" s="96"/>
      <c r="AK275" s="242"/>
      <c r="AN275" s="239"/>
    </row>
    <row r="276" spans="4:40" ht="18.75">
      <c r="D276" s="96"/>
      <c r="L276" s="96"/>
      <c r="AK276" s="242"/>
      <c r="AN276" s="239"/>
    </row>
    <row r="277" spans="4:40" ht="18.75">
      <c r="D277" s="96"/>
      <c r="L277" s="96"/>
      <c r="AK277" s="242"/>
      <c r="AN277" s="239"/>
    </row>
    <row r="278" spans="4:40" ht="18.75">
      <c r="D278" s="96"/>
      <c r="L278" s="96"/>
      <c r="AK278" s="242"/>
      <c r="AN278" s="239"/>
    </row>
    <row r="279" spans="4:40" ht="18.75">
      <c r="D279" s="96"/>
      <c r="L279" s="96"/>
      <c r="AK279" s="242"/>
      <c r="AN279" s="239"/>
    </row>
    <row r="280" spans="4:40" ht="18.75">
      <c r="D280" s="96"/>
      <c r="L280" s="96"/>
      <c r="AK280" s="242"/>
      <c r="AN280" s="239"/>
    </row>
    <row r="281" spans="4:40" ht="18.75">
      <c r="D281" s="96"/>
      <c r="L281" s="96"/>
      <c r="AK281" s="242"/>
      <c r="AN281" s="239"/>
    </row>
    <row r="282" spans="4:40" ht="18.75">
      <c r="D282" s="96"/>
      <c r="L282" s="96"/>
      <c r="AK282" s="242"/>
      <c r="AN282" s="239"/>
    </row>
    <row r="283" spans="4:40" ht="18.75">
      <c r="D283" s="96"/>
      <c r="L283" s="96"/>
      <c r="AK283" s="242"/>
      <c r="AN283" s="239"/>
    </row>
    <row r="284" spans="4:40" ht="18.75">
      <c r="D284" s="96"/>
      <c r="L284" s="96"/>
      <c r="AK284" s="242"/>
      <c r="AN284" s="239"/>
    </row>
    <row r="285" spans="4:40" ht="18.75">
      <c r="D285" s="96"/>
      <c r="L285" s="96"/>
      <c r="AK285" s="242"/>
      <c r="AN285" s="239"/>
    </row>
    <row r="286" spans="4:40" ht="18.75">
      <c r="D286" s="96"/>
      <c r="L286" s="96"/>
      <c r="AK286" s="242"/>
      <c r="AN286" s="239"/>
    </row>
    <row r="287" spans="4:40" ht="18.75">
      <c r="D287" s="96"/>
      <c r="L287" s="96"/>
      <c r="AK287" s="242"/>
      <c r="AN287" s="239"/>
    </row>
    <row r="288" spans="4:40" ht="18.75">
      <c r="D288" s="96"/>
      <c r="L288" s="96"/>
      <c r="AK288" s="242"/>
      <c r="AN288" s="239"/>
    </row>
    <row r="289" spans="4:40" ht="18.75">
      <c r="D289" s="96"/>
      <c r="L289" s="96"/>
      <c r="AK289" s="242"/>
      <c r="AN289" s="239"/>
    </row>
    <row r="290" spans="4:40" ht="18.75">
      <c r="D290" s="96"/>
      <c r="L290" s="96"/>
      <c r="AK290" s="242"/>
      <c r="AN290" s="239"/>
    </row>
    <row r="291" spans="4:40" ht="18.75">
      <c r="D291" s="96"/>
      <c r="L291" s="96"/>
      <c r="AK291" s="242"/>
      <c r="AN291" s="239"/>
    </row>
    <row r="292" spans="4:40" ht="18.75">
      <c r="D292" s="96"/>
      <c r="L292" s="96"/>
      <c r="AK292" s="242"/>
      <c r="AN292" s="239"/>
    </row>
    <row r="293" spans="4:40" ht="18.75">
      <c r="D293" s="96"/>
      <c r="L293" s="96"/>
      <c r="AK293" s="242"/>
      <c r="AN293" s="239"/>
    </row>
    <row r="294" spans="4:40" ht="18.75">
      <c r="D294" s="96"/>
      <c r="L294" s="96"/>
      <c r="AK294" s="242"/>
      <c r="AN294" s="239"/>
    </row>
    <row r="295" spans="4:40" ht="18.75">
      <c r="D295" s="96"/>
      <c r="L295" s="96"/>
      <c r="AK295" s="242"/>
      <c r="AN295" s="239"/>
    </row>
    <row r="296" spans="4:40" ht="18.75">
      <c r="D296" s="96"/>
      <c r="L296" s="96"/>
      <c r="AK296" s="242"/>
      <c r="AN296" s="239"/>
    </row>
    <row r="297" spans="4:40" ht="18.75">
      <c r="D297" s="96"/>
      <c r="L297" s="96"/>
      <c r="AK297" s="242"/>
      <c r="AN297" s="239"/>
    </row>
    <row r="298" spans="4:40" ht="18.75">
      <c r="D298" s="96"/>
      <c r="L298" s="96"/>
      <c r="AK298" s="242"/>
      <c r="AN298" s="239"/>
    </row>
    <row r="299" spans="4:40" ht="18.75">
      <c r="D299" s="96"/>
      <c r="L299" s="96"/>
      <c r="AK299" s="242"/>
      <c r="AN299" s="239"/>
    </row>
    <row r="300" spans="4:40" ht="18.75">
      <c r="D300" s="96"/>
      <c r="L300" s="96"/>
      <c r="AK300" s="242"/>
      <c r="AN300" s="239"/>
    </row>
    <row r="301" spans="4:40" ht="18.75">
      <c r="D301" s="96"/>
      <c r="L301" s="96"/>
      <c r="AK301" s="242"/>
      <c r="AN301" s="239"/>
    </row>
    <row r="302" spans="4:40" ht="18.75">
      <c r="D302" s="96"/>
      <c r="L302" s="96"/>
      <c r="AK302" s="242"/>
      <c r="AN302" s="239"/>
    </row>
    <row r="303" spans="4:40" ht="18.75">
      <c r="D303" s="96"/>
      <c r="L303" s="96"/>
      <c r="AK303" s="242"/>
      <c r="AN303" s="239"/>
    </row>
    <row r="304" spans="4:40" ht="18.75">
      <c r="D304" s="96"/>
      <c r="L304" s="96"/>
      <c r="AK304" s="242"/>
      <c r="AN304" s="239"/>
    </row>
    <row r="305" spans="4:40" ht="18.75">
      <c r="D305" s="96"/>
      <c r="L305" s="96"/>
      <c r="AK305" s="242"/>
      <c r="AN305" s="239"/>
    </row>
    <row r="306" spans="4:40" ht="18.75">
      <c r="D306" s="96"/>
      <c r="L306" s="96"/>
      <c r="AK306" s="242"/>
      <c r="AN306" s="239"/>
    </row>
    <row r="307" spans="4:40" ht="18.75">
      <c r="D307" s="96"/>
      <c r="L307" s="96"/>
      <c r="AK307" s="242"/>
      <c r="AN307" s="239"/>
    </row>
    <row r="308" spans="4:40" ht="18.75">
      <c r="D308" s="96"/>
      <c r="L308" s="96"/>
      <c r="AK308" s="242"/>
      <c r="AN308" s="239"/>
    </row>
    <row r="309" spans="4:40" ht="18.75">
      <c r="D309" s="96"/>
      <c r="L309" s="96"/>
      <c r="AK309" s="242"/>
      <c r="AN309" s="239"/>
    </row>
    <row r="310" spans="4:40" ht="18.75">
      <c r="D310" s="96"/>
      <c r="L310" s="96"/>
      <c r="AK310" s="242"/>
      <c r="AN310" s="239"/>
    </row>
    <row r="311" spans="4:40" ht="18.75">
      <c r="D311" s="96"/>
      <c r="L311" s="96"/>
      <c r="AK311" s="242"/>
      <c r="AN311" s="239"/>
    </row>
    <row r="312" spans="4:40" ht="18.75">
      <c r="D312" s="96"/>
      <c r="L312" s="96"/>
      <c r="AK312" s="242"/>
      <c r="AN312" s="239"/>
    </row>
    <row r="313" spans="4:40" ht="18.75">
      <c r="D313" s="96"/>
      <c r="L313" s="96"/>
      <c r="AK313" s="242"/>
      <c r="AN313" s="239"/>
    </row>
    <row r="314" spans="4:40" ht="18.75">
      <c r="D314" s="96"/>
      <c r="L314" s="96"/>
      <c r="AK314" s="242"/>
      <c r="AN314" s="239"/>
    </row>
    <row r="315" spans="4:40" ht="18.75">
      <c r="D315" s="96"/>
      <c r="L315" s="96"/>
      <c r="AK315" s="242"/>
      <c r="AN315" s="239"/>
    </row>
    <row r="316" spans="4:40" ht="18.75">
      <c r="D316" s="96"/>
      <c r="L316" s="96"/>
      <c r="AK316" s="242"/>
      <c r="AN316" s="239"/>
    </row>
    <row r="317" spans="4:40" ht="18.75">
      <c r="D317" s="96"/>
      <c r="L317" s="96"/>
      <c r="AK317" s="242"/>
      <c r="AN317" s="239"/>
    </row>
    <row r="318" spans="4:40" ht="18.75">
      <c r="D318" s="96"/>
      <c r="L318" s="96"/>
      <c r="AK318" s="242"/>
      <c r="AN318" s="239"/>
    </row>
    <row r="319" spans="4:40" ht="18.75">
      <c r="D319" s="96"/>
      <c r="L319" s="96"/>
      <c r="AK319" s="242"/>
      <c r="AN319" s="239"/>
    </row>
    <row r="320" spans="4:40" ht="18.75">
      <c r="D320" s="96"/>
      <c r="L320" s="96"/>
      <c r="AK320" s="242"/>
      <c r="AN320" s="239"/>
    </row>
    <row r="321" spans="4:40" ht="18.75">
      <c r="D321" s="96"/>
      <c r="L321" s="96"/>
      <c r="AK321" s="242"/>
      <c r="AN321" s="239"/>
    </row>
    <row r="322" spans="4:40" ht="18.75">
      <c r="D322" s="96"/>
      <c r="L322" s="96"/>
      <c r="AK322" s="242"/>
      <c r="AN322" s="239"/>
    </row>
    <row r="323" spans="4:40" ht="18.75">
      <c r="D323" s="96"/>
      <c r="L323" s="96"/>
      <c r="AK323" s="242"/>
      <c r="AN323" s="239"/>
    </row>
    <row r="324" spans="4:40" ht="18.75">
      <c r="D324" s="96"/>
      <c r="L324" s="96"/>
      <c r="AK324" s="242"/>
      <c r="AN324" s="239"/>
    </row>
    <row r="325" spans="4:40" ht="18.75">
      <c r="D325" s="96"/>
      <c r="L325" s="96"/>
      <c r="AK325" s="242"/>
      <c r="AN325" s="239"/>
    </row>
    <row r="326" spans="4:40" ht="18.75">
      <c r="D326" s="96"/>
      <c r="L326" s="96"/>
      <c r="AK326" s="242"/>
      <c r="AN326" s="239"/>
    </row>
    <row r="327" spans="4:40" ht="18.75">
      <c r="D327" s="96"/>
      <c r="L327" s="96"/>
      <c r="AK327" s="242"/>
      <c r="AN327" s="239"/>
    </row>
    <row r="328" spans="4:40" ht="18.75">
      <c r="D328" s="96"/>
      <c r="L328" s="96"/>
      <c r="AK328" s="242"/>
      <c r="AN328" s="239"/>
    </row>
    <row r="329" spans="4:40" ht="18.75">
      <c r="D329" s="96"/>
      <c r="L329" s="96"/>
      <c r="AK329" s="242"/>
      <c r="AN329" s="239"/>
    </row>
    <row r="330" spans="4:40" ht="18.75">
      <c r="D330" s="96"/>
      <c r="L330" s="96"/>
      <c r="AK330" s="242"/>
      <c r="AN330" s="239"/>
    </row>
    <row r="331" spans="4:40" ht="18.75">
      <c r="D331" s="96"/>
      <c r="L331" s="96"/>
      <c r="AK331" s="242"/>
      <c r="AN331" s="239"/>
    </row>
    <row r="332" spans="4:40" ht="18.75">
      <c r="D332" s="96"/>
      <c r="L332" s="96"/>
      <c r="AK332" s="242"/>
      <c r="AN332" s="239"/>
    </row>
    <row r="333" spans="4:40" ht="18.75">
      <c r="D333" s="96"/>
      <c r="L333" s="96"/>
      <c r="AK333" s="242"/>
      <c r="AN333" s="239"/>
    </row>
    <row r="334" spans="4:40" ht="18.75">
      <c r="D334" s="96"/>
      <c r="L334" s="96"/>
      <c r="AK334" s="242"/>
      <c r="AN334" s="239"/>
    </row>
    <row r="335" spans="4:40" ht="18.75">
      <c r="D335" s="96"/>
      <c r="L335" s="96"/>
      <c r="AK335" s="242"/>
      <c r="AN335" s="239"/>
    </row>
    <row r="336" spans="4:40" ht="18.75">
      <c r="D336" s="96"/>
      <c r="L336" s="96"/>
      <c r="AK336" s="242"/>
      <c r="AN336" s="239"/>
    </row>
    <row r="337" spans="4:40" ht="18.75">
      <c r="D337" s="96"/>
      <c r="L337" s="96"/>
      <c r="AK337" s="242"/>
      <c r="AN337" s="239"/>
    </row>
    <row r="338" spans="4:40" ht="18.75">
      <c r="D338" s="96"/>
      <c r="L338" s="96"/>
      <c r="AK338" s="242"/>
      <c r="AN338" s="239"/>
    </row>
    <row r="339" spans="4:40" ht="18.75">
      <c r="D339" s="96"/>
      <c r="L339" s="96"/>
      <c r="AK339" s="242"/>
      <c r="AN339" s="239"/>
    </row>
    <row r="340" spans="4:40" ht="18.75">
      <c r="D340" s="96"/>
      <c r="L340" s="96"/>
      <c r="AK340" s="242"/>
      <c r="AN340" s="239"/>
    </row>
    <row r="341" spans="4:40" ht="18.75">
      <c r="D341" s="96"/>
      <c r="L341" s="96"/>
      <c r="AK341" s="242"/>
      <c r="AN341" s="239"/>
    </row>
    <row r="342" spans="4:40" ht="18.75">
      <c r="D342" s="96"/>
      <c r="L342" s="96"/>
      <c r="AK342" s="242"/>
      <c r="AN342" s="239"/>
    </row>
    <row r="343" spans="4:40" ht="18.75">
      <c r="D343" s="96"/>
      <c r="L343" s="96"/>
      <c r="AK343" s="242"/>
      <c r="AN343" s="239"/>
    </row>
    <row r="344" spans="4:40" ht="18.75">
      <c r="D344" s="96"/>
      <c r="L344" s="96"/>
      <c r="AK344" s="242"/>
      <c r="AN344" s="239"/>
    </row>
    <row r="345" spans="4:40" ht="18.75">
      <c r="D345" s="96"/>
      <c r="L345" s="96"/>
      <c r="AK345" s="242"/>
      <c r="AN345" s="239"/>
    </row>
    <row r="346" spans="4:40" ht="18.75">
      <c r="D346" s="96"/>
      <c r="L346" s="96"/>
      <c r="AK346" s="242"/>
      <c r="AN346" s="239"/>
    </row>
    <row r="347" spans="4:40" ht="18.75">
      <c r="D347" s="96"/>
      <c r="L347" s="96"/>
      <c r="AK347" s="242"/>
      <c r="AN347" s="239"/>
    </row>
    <row r="348" spans="4:40" ht="18.75">
      <c r="D348" s="96"/>
      <c r="L348" s="96"/>
      <c r="AK348" s="242"/>
      <c r="AN348" s="239"/>
    </row>
    <row r="349" spans="4:40" ht="18.75">
      <c r="D349" s="96"/>
      <c r="L349" s="96"/>
      <c r="AK349" s="242"/>
      <c r="AN349" s="239"/>
    </row>
    <row r="350" spans="4:40" ht="18.75">
      <c r="D350" s="96"/>
      <c r="L350" s="96"/>
      <c r="AK350" s="242"/>
      <c r="AN350" s="239"/>
    </row>
    <row r="351" spans="4:40" ht="18.75">
      <c r="D351" s="96"/>
      <c r="L351" s="96"/>
      <c r="AK351" s="242"/>
      <c r="AN351" s="239"/>
    </row>
    <row r="352" spans="4:40" ht="18.75">
      <c r="D352" s="96"/>
      <c r="L352" s="96"/>
      <c r="AK352" s="242"/>
      <c r="AN352" s="239"/>
    </row>
    <row r="353" spans="4:40" ht="18.75">
      <c r="D353" s="96"/>
      <c r="L353" s="96"/>
      <c r="AK353" s="242"/>
      <c r="AN353" s="239"/>
    </row>
    <row r="354" spans="4:40" ht="18.75">
      <c r="D354" s="96"/>
      <c r="L354" s="96"/>
      <c r="AK354" s="242"/>
      <c r="AN354" s="239"/>
    </row>
    <row r="355" spans="4:40" ht="18.75">
      <c r="D355" s="96"/>
      <c r="L355" s="96"/>
      <c r="AK355" s="242"/>
      <c r="AN355" s="239"/>
    </row>
    <row r="356" spans="4:40" ht="18.75">
      <c r="D356" s="96"/>
      <c r="L356" s="96"/>
      <c r="AK356" s="242"/>
      <c r="AN356" s="239"/>
    </row>
    <row r="357" spans="4:40" ht="18.75">
      <c r="D357" s="96"/>
      <c r="L357" s="96"/>
      <c r="AK357" s="242"/>
      <c r="AN357" s="239"/>
    </row>
    <row r="358" spans="4:40" ht="18.75">
      <c r="D358" s="96"/>
      <c r="L358" s="96"/>
      <c r="AK358" s="242"/>
      <c r="AN358" s="239"/>
    </row>
    <row r="359" spans="4:40" ht="18.75">
      <c r="D359" s="96"/>
      <c r="L359" s="96"/>
      <c r="AK359" s="242"/>
      <c r="AN359" s="239"/>
    </row>
    <row r="360" spans="4:40" ht="18.75">
      <c r="D360" s="96"/>
      <c r="L360" s="96"/>
      <c r="AK360" s="242"/>
      <c r="AN360" s="239"/>
    </row>
    <row r="361" spans="4:40" ht="18.75">
      <c r="D361" s="96"/>
      <c r="L361" s="96"/>
      <c r="AK361" s="242"/>
      <c r="AN361" s="239"/>
    </row>
    <row r="362" spans="4:40" ht="18.75">
      <c r="D362" s="96"/>
      <c r="L362" s="96"/>
      <c r="AK362" s="242"/>
      <c r="AN362" s="239"/>
    </row>
    <row r="363" spans="4:40" ht="18.75">
      <c r="D363" s="96"/>
      <c r="L363" s="96"/>
      <c r="AK363" s="242"/>
      <c r="AN363" s="239"/>
    </row>
    <row r="364" spans="4:40" ht="18.75">
      <c r="D364" s="96"/>
      <c r="L364" s="96"/>
      <c r="AK364" s="242"/>
      <c r="AN364" s="239"/>
    </row>
    <row r="365" spans="4:40" ht="18.75">
      <c r="D365" s="96"/>
      <c r="L365" s="96"/>
      <c r="AK365" s="242"/>
      <c r="AN365" s="239"/>
    </row>
    <row r="366" spans="4:40" ht="18.75">
      <c r="D366" s="96"/>
      <c r="L366" s="96"/>
      <c r="AK366" s="242"/>
      <c r="AN366" s="239"/>
    </row>
    <row r="367" spans="4:40" ht="18.75">
      <c r="D367" s="96"/>
      <c r="L367" s="96"/>
      <c r="AK367" s="242"/>
      <c r="AN367" s="239"/>
    </row>
    <row r="368" spans="4:40" ht="18.75">
      <c r="D368" s="96"/>
      <c r="L368" s="96"/>
      <c r="AK368" s="242"/>
      <c r="AN368" s="239"/>
    </row>
    <row r="369" spans="4:40" ht="18.75">
      <c r="D369" s="96"/>
      <c r="L369" s="96"/>
      <c r="AK369" s="242"/>
      <c r="AN369" s="239"/>
    </row>
    <row r="370" spans="4:40" ht="18.75">
      <c r="D370" s="96"/>
      <c r="L370" s="96"/>
      <c r="AK370" s="242"/>
      <c r="AN370" s="239"/>
    </row>
    <row r="371" spans="4:40" ht="18.75">
      <c r="D371" s="96"/>
      <c r="L371" s="96"/>
      <c r="AK371" s="242"/>
      <c r="AN371" s="239"/>
    </row>
    <row r="372" spans="4:40" ht="18.75">
      <c r="D372" s="96"/>
      <c r="L372" s="96"/>
      <c r="AK372" s="242"/>
      <c r="AN372" s="239"/>
    </row>
    <row r="373" spans="4:40" ht="18.75">
      <c r="D373" s="96"/>
      <c r="L373" s="96"/>
      <c r="AK373" s="242"/>
      <c r="AN373" s="239"/>
    </row>
    <row r="374" spans="4:40" ht="18.75">
      <c r="D374" s="96"/>
      <c r="L374" s="96"/>
      <c r="AK374" s="242"/>
      <c r="AN374" s="239"/>
    </row>
    <row r="375" spans="4:40" ht="18.75">
      <c r="D375" s="96"/>
      <c r="L375" s="96"/>
      <c r="AK375" s="242"/>
      <c r="AN375" s="239"/>
    </row>
    <row r="376" spans="4:40" ht="18.75">
      <c r="D376" s="96"/>
      <c r="L376" s="96"/>
      <c r="AK376" s="242"/>
      <c r="AN376" s="239"/>
    </row>
    <row r="377" spans="4:40" ht="18.75">
      <c r="D377" s="96"/>
      <c r="L377" s="96"/>
      <c r="AK377" s="242"/>
      <c r="AN377" s="239"/>
    </row>
    <row r="378" spans="4:40" ht="18.75">
      <c r="D378" s="96"/>
      <c r="L378" s="96"/>
      <c r="AK378" s="242"/>
      <c r="AN378" s="239"/>
    </row>
    <row r="379" spans="4:40" ht="18.75">
      <c r="D379" s="96"/>
      <c r="L379" s="96"/>
      <c r="AK379" s="242"/>
      <c r="AN379" s="239"/>
    </row>
    <row r="380" spans="4:40" ht="18.75">
      <c r="D380" s="96"/>
      <c r="L380" s="96"/>
      <c r="AK380" s="242"/>
      <c r="AN380" s="239"/>
    </row>
    <row r="381" spans="4:40" ht="18.75">
      <c r="D381" s="96"/>
      <c r="L381" s="96"/>
      <c r="AK381" s="242"/>
      <c r="AN381" s="239"/>
    </row>
    <row r="382" spans="4:40" ht="18.75">
      <c r="D382" s="96"/>
      <c r="L382" s="96"/>
      <c r="AK382" s="242"/>
      <c r="AN382" s="239"/>
    </row>
    <row r="383" spans="4:40" ht="18.75">
      <c r="D383" s="96"/>
      <c r="L383" s="96"/>
      <c r="AK383" s="242"/>
      <c r="AN383" s="239"/>
    </row>
    <row r="384" spans="4:40" ht="18.75">
      <c r="D384" s="96"/>
      <c r="L384" s="96"/>
      <c r="AK384" s="242"/>
      <c r="AN384" s="239"/>
    </row>
    <row r="385" spans="4:40" ht="18.75">
      <c r="D385" s="96"/>
      <c r="L385" s="96"/>
      <c r="AK385" s="242"/>
      <c r="AN385" s="239"/>
    </row>
    <row r="386" spans="4:40" ht="18.75">
      <c r="D386" s="96"/>
      <c r="L386" s="96"/>
      <c r="AK386" s="242"/>
      <c r="AN386" s="239"/>
    </row>
    <row r="387" spans="4:40" ht="18.75">
      <c r="D387" s="96"/>
      <c r="L387" s="96"/>
      <c r="AK387" s="242"/>
      <c r="AN387" s="239"/>
    </row>
    <row r="388" spans="4:40" ht="18.75">
      <c r="D388" s="96"/>
      <c r="L388" s="96"/>
      <c r="AK388" s="242"/>
      <c r="AN388" s="239"/>
    </row>
    <row r="389" spans="4:40" ht="18.75">
      <c r="D389" s="96"/>
      <c r="L389" s="96"/>
      <c r="AK389" s="242"/>
      <c r="AN389" s="239"/>
    </row>
    <row r="390" spans="4:40" ht="18.75">
      <c r="D390" s="96"/>
      <c r="L390" s="96"/>
      <c r="AK390" s="242"/>
      <c r="AN390" s="239"/>
    </row>
    <row r="391" spans="4:40" ht="18.75">
      <c r="D391" s="96"/>
      <c r="L391" s="96"/>
      <c r="AK391" s="242"/>
      <c r="AN391" s="239"/>
    </row>
    <row r="392" spans="4:40" ht="18.75">
      <c r="D392" s="96"/>
      <c r="L392" s="96"/>
      <c r="AK392" s="242"/>
      <c r="AN392" s="239"/>
    </row>
    <row r="393" spans="4:40" ht="18.75">
      <c r="D393" s="96"/>
      <c r="L393" s="96"/>
      <c r="AK393" s="242"/>
      <c r="AN393" s="239"/>
    </row>
    <row r="394" spans="4:40" ht="18.75">
      <c r="D394" s="96"/>
      <c r="L394" s="96"/>
      <c r="AK394" s="242"/>
      <c r="AN394" s="239"/>
    </row>
    <row r="395" spans="4:40" ht="18.75">
      <c r="D395" s="96"/>
      <c r="L395" s="96"/>
      <c r="AK395" s="242"/>
      <c r="AN395" s="239"/>
    </row>
    <row r="396" spans="4:40" ht="18.75">
      <c r="D396" s="96"/>
      <c r="L396" s="96"/>
      <c r="AK396" s="242"/>
      <c r="AN396" s="239"/>
    </row>
    <row r="397" spans="4:40" ht="18.75">
      <c r="D397" s="96"/>
      <c r="L397" s="96"/>
      <c r="AK397" s="242"/>
      <c r="AN397" s="239"/>
    </row>
    <row r="398" spans="4:40" ht="18.75">
      <c r="D398" s="96"/>
      <c r="L398" s="96"/>
      <c r="AK398" s="242"/>
      <c r="AN398" s="239"/>
    </row>
    <row r="399" spans="4:40" ht="18.75">
      <c r="D399" s="96"/>
      <c r="L399" s="96"/>
      <c r="AK399" s="242"/>
      <c r="AN399" s="239"/>
    </row>
    <row r="400" spans="4:40" ht="18.75">
      <c r="D400" s="96"/>
      <c r="L400" s="96"/>
      <c r="AK400" s="242"/>
      <c r="AN400" s="239"/>
    </row>
    <row r="401" spans="4:40" ht="18.75">
      <c r="D401" s="96"/>
      <c r="L401" s="96"/>
      <c r="AK401" s="242"/>
      <c r="AN401" s="239"/>
    </row>
    <row r="402" spans="4:40" ht="18.75">
      <c r="D402" s="96"/>
      <c r="L402" s="96"/>
      <c r="AK402" s="242"/>
      <c r="AN402" s="239"/>
    </row>
    <row r="403" spans="4:40" ht="18.75">
      <c r="D403" s="96"/>
      <c r="L403" s="96"/>
      <c r="AK403" s="242"/>
      <c r="AN403" s="239"/>
    </row>
    <row r="404" spans="4:40" ht="18.75">
      <c r="D404" s="96"/>
      <c r="L404" s="96"/>
      <c r="AK404" s="242"/>
      <c r="AN404" s="239"/>
    </row>
    <row r="405" spans="4:40" ht="18.75">
      <c r="D405" s="96"/>
      <c r="L405" s="96"/>
      <c r="AK405" s="242"/>
      <c r="AN405" s="239"/>
    </row>
    <row r="406" spans="4:40" ht="18.75">
      <c r="D406" s="96"/>
      <c r="L406" s="96"/>
      <c r="AK406" s="242"/>
      <c r="AN406" s="239"/>
    </row>
    <row r="407" spans="4:40" ht="18.75">
      <c r="D407" s="96"/>
      <c r="L407" s="96"/>
      <c r="AK407" s="242"/>
      <c r="AN407" s="239"/>
    </row>
    <row r="408" spans="4:40" ht="18.75">
      <c r="D408" s="96"/>
      <c r="L408" s="96"/>
      <c r="AK408" s="242"/>
      <c r="AN408" s="239"/>
    </row>
    <row r="409" spans="4:40" ht="18.75">
      <c r="D409" s="96"/>
      <c r="L409" s="96"/>
      <c r="AK409" s="242"/>
      <c r="AN409" s="239"/>
    </row>
    <row r="410" spans="4:40" ht="18.75">
      <c r="D410" s="96"/>
      <c r="L410" s="96"/>
      <c r="AK410" s="242"/>
      <c r="AN410" s="239"/>
    </row>
    <row r="411" spans="4:40" ht="18.75">
      <c r="D411" s="96"/>
      <c r="L411" s="96"/>
      <c r="AK411" s="242"/>
      <c r="AN411" s="239"/>
    </row>
    <row r="412" spans="4:40" ht="18.75">
      <c r="D412" s="96"/>
      <c r="L412" s="96"/>
      <c r="AK412" s="242"/>
      <c r="AN412" s="239"/>
    </row>
    <row r="413" spans="4:40" ht="18.75">
      <c r="D413" s="96"/>
      <c r="L413" s="96"/>
      <c r="AK413" s="242"/>
      <c r="AN413" s="239"/>
    </row>
    <row r="414" spans="4:40" ht="18.75">
      <c r="D414" s="96"/>
      <c r="L414" s="96"/>
      <c r="AK414" s="242"/>
      <c r="AN414" s="239"/>
    </row>
    <row r="415" spans="4:40" ht="18.75">
      <c r="D415" s="96"/>
      <c r="L415" s="96"/>
      <c r="AK415" s="242"/>
      <c r="AN415" s="239"/>
    </row>
    <row r="416" spans="4:40" ht="18.75">
      <c r="D416" s="96"/>
      <c r="L416" s="96"/>
      <c r="AK416" s="242"/>
      <c r="AN416" s="239"/>
    </row>
    <row r="417" spans="4:40" ht="18.75">
      <c r="D417" s="96"/>
      <c r="L417" s="96"/>
      <c r="AK417" s="242"/>
      <c r="AN417" s="239"/>
    </row>
    <row r="418" spans="4:40" ht="18.75">
      <c r="D418" s="96"/>
      <c r="L418" s="96"/>
      <c r="AK418" s="242"/>
      <c r="AN418" s="239"/>
    </row>
    <row r="419" spans="4:40" ht="18.75">
      <c r="D419" s="96"/>
      <c r="L419" s="96"/>
      <c r="AK419" s="242"/>
      <c r="AN419" s="239"/>
    </row>
    <row r="420" spans="4:40" ht="18.75">
      <c r="D420" s="96"/>
      <c r="L420" s="96"/>
      <c r="AK420" s="242"/>
      <c r="AN420" s="239"/>
    </row>
    <row r="421" spans="4:40" ht="18.75">
      <c r="D421" s="96"/>
      <c r="L421" s="96"/>
      <c r="AK421" s="242"/>
      <c r="AN421" s="239"/>
    </row>
    <row r="422" spans="4:40" ht="18.75">
      <c r="D422" s="96"/>
      <c r="L422" s="96"/>
      <c r="AK422" s="242"/>
      <c r="AN422" s="239"/>
    </row>
    <row r="423" spans="4:40" ht="18.75">
      <c r="D423" s="96"/>
      <c r="L423" s="96"/>
      <c r="AK423" s="242"/>
      <c r="AN423" s="239"/>
    </row>
    <row r="424" spans="4:40" ht="18.75">
      <c r="D424" s="96"/>
      <c r="L424" s="96"/>
      <c r="AK424" s="242"/>
      <c r="AN424" s="239"/>
    </row>
    <row r="425" spans="4:40" ht="18.75">
      <c r="D425" s="96"/>
      <c r="L425" s="96"/>
      <c r="AK425" s="242"/>
      <c r="AN425" s="239"/>
    </row>
    <row r="426" spans="4:40" ht="18.75">
      <c r="D426" s="96"/>
      <c r="L426" s="96"/>
      <c r="AK426" s="242"/>
      <c r="AN426" s="239"/>
    </row>
    <row r="427" spans="4:40" ht="18.75">
      <c r="D427" s="96"/>
      <c r="L427" s="96"/>
      <c r="AK427" s="242"/>
      <c r="AN427" s="239"/>
    </row>
    <row r="428" spans="4:40" ht="18.75">
      <c r="D428" s="96"/>
      <c r="L428" s="96"/>
      <c r="AK428" s="242"/>
      <c r="AN428" s="239"/>
    </row>
    <row r="429" spans="4:40" ht="18.75">
      <c r="D429" s="96"/>
      <c r="L429" s="96"/>
      <c r="AK429" s="242"/>
      <c r="AN429" s="239"/>
    </row>
    <row r="430" spans="4:40" ht="18.75">
      <c r="D430" s="96"/>
      <c r="L430" s="96"/>
      <c r="AK430" s="242"/>
      <c r="AN430" s="239"/>
    </row>
    <row r="431" spans="4:40" ht="18.75">
      <c r="D431" s="96"/>
      <c r="L431" s="96"/>
      <c r="AK431" s="242"/>
      <c r="AN431" s="239"/>
    </row>
    <row r="432" spans="4:40" ht="18.75">
      <c r="D432" s="96"/>
      <c r="L432" s="96"/>
      <c r="AK432" s="242"/>
      <c r="AN432" s="239"/>
    </row>
    <row r="433" spans="4:40" ht="18.75">
      <c r="D433" s="96"/>
      <c r="L433" s="96"/>
      <c r="AK433" s="242"/>
      <c r="AN433" s="239"/>
    </row>
    <row r="434" spans="4:40" ht="18.75">
      <c r="D434" s="96"/>
      <c r="L434" s="96"/>
      <c r="AK434" s="242"/>
      <c r="AN434" s="239"/>
    </row>
    <row r="435" spans="4:40" ht="18.75">
      <c r="D435" s="96"/>
      <c r="L435" s="96"/>
      <c r="AK435" s="242"/>
      <c r="AN435" s="239"/>
    </row>
    <row r="436" spans="4:40" ht="18.75">
      <c r="D436" s="96"/>
      <c r="L436" s="96"/>
      <c r="AK436" s="242"/>
      <c r="AN436" s="239"/>
    </row>
    <row r="437" spans="4:40" ht="18.75">
      <c r="D437" s="96"/>
      <c r="L437" s="96"/>
      <c r="AK437" s="242"/>
      <c r="AN437" s="239"/>
    </row>
    <row r="438" spans="4:40" ht="18.75">
      <c r="D438" s="96"/>
      <c r="L438" s="96"/>
      <c r="AK438" s="242"/>
      <c r="AN438" s="239"/>
    </row>
    <row r="439" spans="4:40" ht="18.75">
      <c r="D439" s="96"/>
      <c r="L439" s="96"/>
      <c r="AK439" s="242"/>
      <c r="AN439" s="239"/>
    </row>
    <row r="440" spans="4:40" ht="18.75">
      <c r="D440" s="96"/>
      <c r="L440" s="96"/>
      <c r="AK440" s="242"/>
      <c r="AN440" s="239"/>
    </row>
    <row r="441" spans="4:40" ht="18.75">
      <c r="D441" s="96"/>
      <c r="L441" s="96"/>
      <c r="AK441" s="242"/>
      <c r="AN441" s="239"/>
    </row>
    <row r="442" spans="4:40" ht="18.75">
      <c r="D442" s="96"/>
      <c r="L442" s="96"/>
      <c r="AK442" s="242"/>
      <c r="AN442" s="239"/>
    </row>
    <row r="443" spans="4:40" ht="18.75">
      <c r="D443" s="96"/>
      <c r="L443" s="96"/>
      <c r="AK443" s="242"/>
      <c r="AN443" s="239"/>
    </row>
    <row r="444" spans="4:40" ht="18.75">
      <c r="D444" s="96"/>
      <c r="L444" s="96"/>
      <c r="AK444" s="242"/>
      <c r="AN444" s="239"/>
    </row>
    <row r="445" spans="4:40" ht="18.75">
      <c r="D445" s="96"/>
      <c r="L445" s="96"/>
      <c r="AK445" s="242"/>
      <c r="AN445" s="239"/>
    </row>
    <row r="446" spans="4:40" ht="18.75">
      <c r="D446" s="96"/>
      <c r="L446" s="96"/>
      <c r="AK446" s="242"/>
      <c r="AN446" s="239"/>
    </row>
    <row r="447" spans="4:40" ht="18.75">
      <c r="D447" s="96"/>
      <c r="L447" s="96"/>
      <c r="AK447" s="242"/>
      <c r="AN447" s="239"/>
    </row>
    <row r="448" spans="4:40" ht="18.75">
      <c r="D448" s="96"/>
      <c r="L448" s="96"/>
      <c r="AK448" s="242"/>
      <c r="AN448" s="239"/>
    </row>
    <row r="449" spans="4:40" ht="18.75">
      <c r="D449" s="96"/>
      <c r="L449" s="96"/>
      <c r="AK449" s="242"/>
      <c r="AN449" s="239"/>
    </row>
    <row r="450" spans="4:40" ht="18.75">
      <c r="D450" s="96"/>
      <c r="L450" s="96"/>
      <c r="AK450" s="242"/>
      <c r="AN450" s="239"/>
    </row>
    <row r="451" spans="4:40" ht="18.75">
      <c r="D451" s="96"/>
      <c r="L451" s="96"/>
      <c r="AK451" s="242"/>
      <c r="AN451" s="239"/>
    </row>
    <row r="452" spans="4:40" ht="18.75">
      <c r="D452" s="96"/>
      <c r="L452" s="96"/>
      <c r="AK452" s="242"/>
      <c r="AN452" s="239"/>
    </row>
    <row r="453" spans="4:40" ht="18.75">
      <c r="D453" s="96"/>
      <c r="L453" s="96"/>
      <c r="AK453" s="242"/>
      <c r="AN453" s="239"/>
    </row>
    <row r="454" spans="4:40" ht="18.75">
      <c r="D454" s="96"/>
      <c r="L454" s="96"/>
      <c r="AK454" s="242"/>
      <c r="AN454" s="239"/>
    </row>
    <row r="455" spans="4:40" ht="18.75">
      <c r="D455" s="96"/>
      <c r="L455" s="96"/>
      <c r="AK455" s="242"/>
      <c r="AN455" s="239"/>
    </row>
    <row r="456" spans="4:40" ht="18.75">
      <c r="D456" s="96"/>
      <c r="L456" s="96"/>
      <c r="AK456" s="242"/>
      <c r="AN456" s="239"/>
    </row>
    <row r="457" spans="4:40" ht="18.75">
      <c r="D457" s="96"/>
      <c r="L457" s="96"/>
      <c r="AK457" s="242"/>
      <c r="AN457" s="239"/>
    </row>
    <row r="458" spans="4:40" ht="18.75">
      <c r="D458" s="96"/>
      <c r="L458" s="96"/>
      <c r="AK458" s="242"/>
      <c r="AN458" s="239"/>
    </row>
    <row r="459" spans="4:40" ht="18.75">
      <c r="D459" s="96"/>
      <c r="L459" s="96"/>
      <c r="AK459" s="242"/>
      <c r="AN459" s="239"/>
    </row>
    <row r="460" spans="4:40" ht="18.75">
      <c r="D460" s="96"/>
      <c r="L460" s="96"/>
      <c r="AK460" s="242"/>
      <c r="AN460" s="239"/>
    </row>
    <row r="461" spans="4:40" ht="18.75">
      <c r="D461" s="96"/>
      <c r="L461" s="96"/>
      <c r="AK461" s="242"/>
      <c r="AN461" s="239"/>
    </row>
    <row r="462" spans="4:40" ht="18.75">
      <c r="D462" s="96"/>
      <c r="L462" s="96"/>
      <c r="AK462" s="242"/>
      <c r="AN462" s="239"/>
    </row>
    <row r="463" spans="4:40" ht="18.75">
      <c r="D463" s="96"/>
      <c r="L463" s="96"/>
      <c r="AK463" s="242"/>
      <c r="AN463" s="239"/>
    </row>
    <row r="464" spans="4:40" ht="18.75">
      <c r="D464" s="96"/>
      <c r="L464" s="96"/>
      <c r="AK464" s="242"/>
      <c r="AN464" s="239"/>
    </row>
    <row r="465" spans="4:40" ht="18.75">
      <c r="D465" s="96"/>
      <c r="L465" s="96"/>
      <c r="AK465" s="242"/>
      <c r="AN465" s="239"/>
    </row>
    <row r="466" spans="4:40" ht="18.75">
      <c r="D466" s="96"/>
      <c r="L466" s="96"/>
      <c r="AK466" s="242"/>
      <c r="AN466" s="239"/>
    </row>
    <row r="467" spans="4:40" ht="18.75">
      <c r="D467" s="96"/>
      <c r="L467" s="96"/>
      <c r="AK467" s="242"/>
      <c r="AN467" s="239"/>
    </row>
    <row r="468" spans="4:40" ht="18.75">
      <c r="D468" s="96"/>
      <c r="L468" s="96"/>
      <c r="AK468" s="242"/>
      <c r="AN468" s="239"/>
    </row>
    <row r="469" spans="4:40" ht="18.75">
      <c r="D469" s="96"/>
      <c r="L469" s="96"/>
      <c r="AK469" s="242"/>
      <c r="AN469" s="239"/>
    </row>
    <row r="470" spans="4:40" ht="18.75">
      <c r="D470" s="96"/>
      <c r="L470" s="96"/>
      <c r="AK470" s="242"/>
      <c r="AN470" s="239"/>
    </row>
    <row r="471" spans="4:40" ht="18.75">
      <c r="D471" s="96"/>
      <c r="L471" s="96"/>
      <c r="AK471" s="242"/>
      <c r="AN471" s="239"/>
    </row>
    <row r="472" spans="4:40" ht="18.75">
      <c r="D472" s="96"/>
      <c r="L472" s="96"/>
      <c r="AK472" s="242"/>
      <c r="AN472" s="239"/>
    </row>
    <row r="473" spans="4:40" ht="18.75">
      <c r="D473" s="96"/>
      <c r="L473" s="96"/>
      <c r="AK473" s="242"/>
      <c r="AN473" s="239"/>
    </row>
    <row r="474" spans="4:40" ht="18.75">
      <c r="D474" s="96"/>
      <c r="L474" s="96"/>
      <c r="AK474" s="242"/>
      <c r="AN474" s="239"/>
    </row>
    <row r="475" spans="4:40" ht="18.75">
      <c r="D475" s="96"/>
      <c r="L475" s="96"/>
      <c r="AK475" s="242"/>
      <c r="AN475" s="239"/>
    </row>
    <row r="476" spans="4:40" ht="18.75">
      <c r="D476" s="96"/>
      <c r="L476" s="96"/>
      <c r="AK476" s="242"/>
      <c r="AN476" s="239"/>
    </row>
    <row r="477" spans="4:40" ht="18.75">
      <c r="D477" s="96"/>
      <c r="L477" s="96"/>
      <c r="AK477" s="242"/>
      <c r="AN477" s="239"/>
    </row>
    <row r="478" spans="4:40" ht="18.75">
      <c r="D478" s="96"/>
      <c r="L478" s="96"/>
      <c r="AK478" s="242"/>
      <c r="AN478" s="239"/>
    </row>
    <row r="479" spans="4:40" ht="18.75">
      <c r="D479" s="96"/>
      <c r="L479" s="96"/>
      <c r="AK479" s="242"/>
      <c r="AN479" s="239"/>
    </row>
    <row r="480" spans="4:40" ht="18.75">
      <c r="D480" s="96"/>
      <c r="L480" s="96"/>
      <c r="AK480" s="242"/>
      <c r="AN480" s="239"/>
    </row>
    <row r="481" spans="4:40" ht="18.75">
      <c r="D481" s="96"/>
      <c r="L481" s="96"/>
      <c r="AK481" s="242"/>
      <c r="AN481" s="239"/>
    </row>
    <row r="482" spans="4:40" ht="18.75">
      <c r="D482" s="96"/>
      <c r="L482" s="96"/>
      <c r="AK482" s="242"/>
      <c r="AN482" s="239"/>
    </row>
    <row r="483" spans="4:40" ht="18.75">
      <c r="D483" s="96"/>
      <c r="L483" s="96"/>
      <c r="AK483" s="242"/>
      <c r="AN483" s="239"/>
    </row>
    <row r="484" spans="4:40" ht="18.75">
      <c r="D484" s="96"/>
      <c r="L484" s="96"/>
      <c r="AK484" s="242"/>
      <c r="AN484" s="239"/>
    </row>
    <row r="485" spans="4:40" ht="18.75">
      <c r="D485" s="96"/>
      <c r="L485" s="96"/>
      <c r="AK485" s="242"/>
      <c r="AN485" s="239"/>
    </row>
    <row r="486" spans="4:40" ht="18.75">
      <c r="D486" s="96"/>
      <c r="L486" s="96"/>
      <c r="AK486" s="242"/>
      <c r="AN486" s="239"/>
    </row>
    <row r="487" spans="4:40" ht="18.75">
      <c r="D487" s="96"/>
      <c r="L487" s="96"/>
      <c r="AK487" s="242"/>
      <c r="AN487" s="239"/>
    </row>
    <row r="488" spans="4:40" ht="18.75">
      <c r="D488" s="96"/>
      <c r="L488" s="96"/>
      <c r="AK488" s="242"/>
      <c r="AN488" s="239"/>
    </row>
    <row r="489" spans="4:40" ht="18.75">
      <c r="D489" s="96"/>
      <c r="L489" s="96"/>
      <c r="AK489" s="242"/>
      <c r="AN489" s="239"/>
    </row>
    <row r="490" spans="4:40" ht="18.75">
      <c r="D490" s="96"/>
      <c r="L490" s="96"/>
      <c r="AK490" s="242"/>
      <c r="AN490" s="239"/>
    </row>
    <row r="491" spans="4:40" ht="18.75">
      <c r="D491" s="96"/>
      <c r="L491" s="96"/>
      <c r="AK491" s="242"/>
      <c r="AN491" s="239"/>
    </row>
    <row r="492" spans="4:40" ht="18.75">
      <c r="D492" s="96"/>
      <c r="L492" s="96"/>
      <c r="AK492" s="242"/>
      <c r="AN492" s="239"/>
    </row>
    <row r="493" spans="4:40" ht="18.75">
      <c r="D493" s="96"/>
      <c r="L493" s="96"/>
      <c r="AK493" s="242"/>
      <c r="AN493" s="239"/>
    </row>
    <row r="494" spans="4:40" ht="18.75">
      <c r="D494" s="96"/>
      <c r="L494" s="96"/>
      <c r="AK494" s="242"/>
      <c r="AN494" s="239"/>
    </row>
    <row r="495" spans="4:40" ht="18.75">
      <c r="D495" s="96"/>
      <c r="L495" s="96"/>
      <c r="AK495" s="242"/>
      <c r="AN495" s="239"/>
    </row>
    <row r="496" spans="4:40" ht="18.75">
      <c r="D496" s="96"/>
      <c r="L496" s="96"/>
      <c r="AK496" s="242"/>
      <c r="AN496" s="239"/>
    </row>
    <row r="497" spans="4:40" ht="18.75">
      <c r="D497" s="96"/>
      <c r="L497" s="96"/>
      <c r="AK497" s="242"/>
      <c r="AN497" s="239"/>
    </row>
    <row r="498" spans="4:40" ht="18.75">
      <c r="D498" s="96"/>
      <c r="L498" s="96"/>
      <c r="AK498" s="242"/>
      <c r="AN498" s="239"/>
    </row>
    <row r="499" spans="4:40" ht="18.75">
      <c r="D499" s="96"/>
      <c r="L499" s="96"/>
      <c r="AK499" s="242"/>
      <c r="AN499" s="239"/>
    </row>
    <row r="500" spans="4:40" ht="18.75">
      <c r="D500" s="96"/>
      <c r="L500" s="96"/>
      <c r="AK500" s="242"/>
      <c r="AN500" s="239"/>
    </row>
    <row r="501" spans="4:40" ht="18.75">
      <c r="D501" s="96"/>
      <c r="L501" s="96"/>
      <c r="AK501" s="242"/>
      <c r="AN501" s="239"/>
    </row>
    <row r="502" spans="4:40" ht="18.75">
      <c r="D502" s="96"/>
      <c r="L502" s="96"/>
      <c r="AK502" s="242"/>
      <c r="AN502" s="239"/>
    </row>
    <row r="503" spans="4:40" ht="18.75">
      <c r="D503" s="96"/>
      <c r="L503" s="96"/>
      <c r="AK503" s="242"/>
      <c r="AN503" s="239"/>
    </row>
    <row r="504" spans="4:40" ht="18.75">
      <c r="D504" s="96"/>
      <c r="L504" s="96"/>
      <c r="AK504" s="242"/>
      <c r="AN504" s="239"/>
    </row>
    <row r="505" spans="4:40" ht="18.75">
      <c r="D505" s="96"/>
      <c r="L505" s="96"/>
      <c r="AK505" s="242"/>
      <c r="AN505" s="239"/>
    </row>
    <row r="506" spans="4:40" ht="18.75">
      <c r="D506" s="96"/>
      <c r="L506" s="96"/>
      <c r="AK506" s="242"/>
      <c r="AN506" s="239"/>
    </row>
    <row r="507" spans="4:40" ht="18.75">
      <c r="D507" s="96"/>
      <c r="L507" s="96"/>
      <c r="AK507" s="242"/>
      <c r="AN507" s="239"/>
    </row>
    <row r="508" spans="4:40" ht="18.75">
      <c r="D508" s="96"/>
      <c r="L508" s="96"/>
      <c r="AK508" s="242"/>
      <c r="AN508" s="239"/>
    </row>
    <row r="509" spans="4:40" ht="18.75">
      <c r="D509" s="96"/>
      <c r="L509" s="96"/>
      <c r="AK509" s="242"/>
      <c r="AN509" s="239"/>
    </row>
    <row r="510" spans="4:40" ht="18.75">
      <c r="D510" s="96"/>
      <c r="L510" s="96"/>
      <c r="AK510" s="242"/>
      <c r="AN510" s="239"/>
    </row>
    <row r="511" spans="4:40" ht="18.75">
      <c r="D511" s="96"/>
      <c r="L511" s="96"/>
      <c r="AK511" s="242"/>
      <c r="AN511" s="239"/>
    </row>
    <row r="512" spans="4:40" ht="18.75">
      <c r="D512" s="96"/>
      <c r="L512" s="96"/>
      <c r="AK512" s="242"/>
      <c r="AN512" s="239"/>
    </row>
    <row r="513" spans="4:40" ht="18.75">
      <c r="D513" s="96"/>
      <c r="L513" s="96"/>
      <c r="AK513" s="242"/>
      <c r="AN513" s="239"/>
    </row>
    <row r="514" spans="4:40" ht="18.75">
      <c r="D514" s="96"/>
      <c r="L514" s="96"/>
      <c r="AK514" s="242"/>
      <c r="AN514" s="239"/>
    </row>
    <row r="515" spans="4:40" ht="18.75">
      <c r="D515" s="96"/>
      <c r="L515" s="96"/>
      <c r="AK515" s="242"/>
      <c r="AN515" s="239"/>
    </row>
    <row r="516" spans="4:40" ht="18.75">
      <c r="D516" s="96"/>
      <c r="L516" s="96"/>
      <c r="AK516" s="242"/>
      <c r="AN516" s="239"/>
    </row>
    <row r="517" spans="4:40" ht="18.75">
      <c r="D517" s="96"/>
      <c r="L517" s="96"/>
      <c r="AK517" s="242"/>
      <c r="AN517" s="239"/>
    </row>
    <row r="518" spans="4:40" ht="18.75">
      <c r="D518" s="96"/>
      <c r="L518" s="96"/>
      <c r="AK518" s="242"/>
      <c r="AN518" s="239"/>
    </row>
    <row r="519" spans="4:40" ht="18.75">
      <c r="D519" s="96"/>
      <c r="L519" s="96"/>
      <c r="AK519" s="242"/>
      <c r="AN519" s="239"/>
    </row>
    <row r="520" spans="4:40" ht="18.75">
      <c r="D520" s="96"/>
      <c r="L520" s="96"/>
      <c r="AK520" s="242"/>
      <c r="AN520" s="239"/>
    </row>
    <row r="521" spans="4:40" ht="18.75">
      <c r="D521" s="96"/>
      <c r="L521" s="96"/>
      <c r="AK521" s="242"/>
      <c r="AN521" s="239"/>
    </row>
    <row r="522" spans="4:40" ht="18.75">
      <c r="D522" s="96"/>
      <c r="L522" s="96"/>
      <c r="AK522" s="242"/>
      <c r="AN522" s="239"/>
    </row>
    <row r="523" spans="4:40" ht="18.75">
      <c r="D523" s="96"/>
      <c r="L523" s="96"/>
      <c r="AK523" s="242"/>
      <c r="AN523" s="239"/>
    </row>
    <row r="524" spans="4:40" ht="18.75">
      <c r="D524" s="96"/>
      <c r="L524" s="96"/>
      <c r="AK524" s="242"/>
      <c r="AN524" s="239"/>
    </row>
    <row r="525" spans="4:40" ht="18.75">
      <c r="D525" s="96"/>
      <c r="L525" s="96"/>
      <c r="AK525" s="242"/>
      <c r="AN525" s="239"/>
    </row>
    <row r="526" spans="4:40" ht="18.75">
      <c r="D526" s="96"/>
      <c r="L526" s="96"/>
      <c r="AK526" s="242"/>
      <c r="AN526" s="239"/>
    </row>
    <row r="527" spans="4:40" ht="18.75">
      <c r="D527" s="96"/>
      <c r="L527" s="96"/>
      <c r="AK527" s="242"/>
      <c r="AN527" s="239"/>
    </row>
    <row r="528" spans="4:40" ht="18.75">
      <c r="D528" s="96"/>
      <c r="L528" s="96"/>
      <c r="AK528" s="242"/>
      <c r="AN528" s="239"/>
    </row>
    <row r="529" spans="4:40" ht="18.75">
      <c r="D529" s="96"/>
      <c r="L529" s="96"/>
      <c r="AK529" s="242"/>
      <c r="AN529" s="239"/>
    </row>
    <row r="530" spans="4:40" ht="18.75">
      <c r="D530" s="96"/>
      <c r="L530" s="96"/>
      <c r="AK530" s="242"/>
      <c r="AN530" s="239"/>
    </row>
    <row r="531" spans="4:40" ht="18.75">
      <c r="D531" s="96"/>
      <c r="L531" s="96"/>
      <c r="AK531" s="242"/>
      <c r="AN531" s="239"/>
    </row>
    <row r="532" spans="4:40" ht="18.75">
      <c r="D532" s="96"/>
      <c r="L532" s="96"/>
      <c r="AK532" s="242"/>
      <c r="AN532" s="239"/>
    </row>
    <row r="533" spans="4:40" ht="18.75">
      <c r="D533" s="96"/>
      <c r="L533" s="96"/>
      <c r="AK533" s="242"/>
      <c r="AN533" s="239"/>
    </row>
    <row r="534" spans="4:40" ht="18.75">
      <c r="D534" s="96"/>
      <c r="L534" s="96"/>
      <c r="AK534" s="242"/>
      <c r="AN534" s="239"/>
    </row>
    <row r="535" spans="4:40" ht="18.75">
      <c r="D535" s="96"/>
      <c r="L535" s="96"/>
      <c r="AK535" s="242"/>
      <c r="AN535" s="239"/>
    </row>
    <row r="536" spans="4:40" ht="18.75">
      <c r="D536" s="96"/>
      <c r="L536" s="96"/>
      <c r="AK536" s="242"/>
      <c r="AN536" s="239"/>
    </row>
    <row r="537" spans="4:40" ht="18.75">
      <c r="D537" s="96"/>
      <c r="L537" s="96"/>
      <c r="AK537" s="242"/>
      <c r="AN537" s="239"/>
    </row>
    <row r="538" spans="4:40" ht="18.75">
      <c r="D538" s="96"/>
      <c r="L538" s="96"/>
      <c r="AK538" s="242"/>
      <c r="AN538" s="239"/>
    </row>
    <row r="539" spans="4:40" ht="18.75">
      <c r="D539" s="96"/>
      <c r="L539" s="96"/>
      <c r="AK539" s="242"/>
      <c r="AN539" s="239"/>
    </row>
    <row r="540" spans="4:40" ht="18.75">
      <c r="D540" s="96"/>
      <c r="L540" s="96"/>
      <c r="AK540" s="242"/>
      <c r="AN540" s="239"/>
    </row>
    <row r="541" spans="4:40" ht="18.75">
      <c r="D541" s="96"/>
      <c r="L541" s="96"/>
      <c r="AK541" s="242"/>
      <c r="AN541" s="239"/>
    </row>
    <row r="542" spans="4:40" ht="18.75">
      <c r="D542" s="96"/>
      <c r="L542" s="96"/>
      <c r="AK542" s="242"/>
      <c r="AN542" s="239"/>
    </row>
    <row r="543" spans="4:40" ht="18.75">
      <c r="D543" s="96"/>
      <c r="L543" s="96"/>
      <c r="AK543" s="242"/>
      <c r="AN543" s="239"/>
    </row>
    <row r="544" spans="4:40" ht="18.75">
      <c r="D544" s="96"/>
      <c r="L544" s="96"/>
      <c r="AK544" s="242"/>
      <c r="AN544" s="239"/>
    </row>
    <row r="545" spans="4:40" ht="18.75">
      <c r="D545" s="96"/>
      <c r="L545" s="96"/>
      <c r="AK545" s="242"/>
      <c r="AN545" s="239"/>
    </row>
    <row r="546" spans="4:40" ht="18.75">
      <c r="D546" s="96"/>
      <c r="L546" s="96"/>
      <c r="AK546" s="242"/>
      <c r="AN546" s="239"/>
    </row>
    <row r="547" spans="4:40" ht="18.75">
      <c r="D547" s="96"/>
      <c r="L547" s="96"/>
      <c r="AK547" s="242"/>
      <c r="AN547" s="239"/>
    </row>
    <row r="548" spans="4:40" ht="18.75">
      <c r="D548" s="96"/>
      <c r="L548" s="96"/>
      <c r="AK548" s="242"/>
      <c r="AN548" s="239"/>
    </row>
    <row r="549" spans="4:40" ht="18.75">
      <c r="D549" s="96"/>
      <c r="L549" s="96"/>
      <c r="AK549" s="242"/>
      <c r="AN549" s="239"/>
    </row>
    <row r="550" spans="4:40" ht="18.75">
      <c r="D550" s="96"/>
      <c r="L550" s="96"/>
      <c r="AK550" s="242"/>
      <c r="AN550" s="239"/>
    </row>
    <row r="551" spans="4:40" ht="18.75">
      <c r="D551" s="96"/>
      <c r="L551" s="96"/>
      <c r="AK551" s="242"/>
      <c r="AN551" s="239"/>
    </row>
    <row r="552" spans="4:40" ht="18.75">
      <c r="D552" s="96"/>
      <c r="L552" s="96"/>
      <c r="AK552" s="242"/>
      <c r="AN552" s="239"/>
    </row>
    <row r="553" spans="4:40" ht="18.75">
      <c r="D553" s="96"/>
      <c r="L553" s="96"/>
      <c r="AK553" s="242"/>
      <c r="AN553" s="239"/>
    </row>
    <row r="554" spans="4:40" ht="18.75">
      <c r="D554" s="96"/>
      <c r="L554" s="96"/>
      <c r="AK554" s="242"/>
      <c r="AN554" s="239"/>
    </row>
    <row r="555" spans="4:40" ht="18.75">
      <c r="D555" s="96"/>
      <c r="L555" s="96"/>
      <c r="AK555" s="242"/>
      <c r="AN555" s="239"/>
    </row>
    <row r="556" spans="4:40" ht="18.75">
      <c r="D556" s="96"/>
      <c r="L556" s="96"/>
      <c r="AK556" s="242"/>
      <c r="AN556" s="239"/>
    </row>
    <row r="557" spans="4:40" ht="18.75">
      <c r="D557" s="96"/>
      <c r="L557" s="96"/>
      <c r="AK557" s="242"/>
      <c r="AN557" s="239"/>
    </row>
    <row r="558" spans="4:40" ht="18.75">
      <c r="D558" s="96"/>
      <c r="L558" s="96"/>
      <c r="AK558" s="242"/>
      <c r="AN558" s="239"/>
    </row>
    <row r="559" spans="4:40" ht="18.75">
      <c r="D559" s="96"/>
      <c r="L559" s="96"/>
      <c r="AK559" s="242"/>
      <c r="AN559" s="239"/>
    </row>
    <row r="560" spans="4:40" ht="18.75">
      <c r="D560" s="96"/>
      <c r="L560" s="96"/>
      <c r="AK560" s="242"/>
      <c r="AN560" s="239"/>
    </row>
    <row r="561" spans="4:40" ht="18.75">
      <c r="D561" s="96"/>
      <c r="L561" s="96"/>
      <c r="AK561" s="242"/>
      <c r="AN561" s="239"/>
    </row>
    <row r="562" spans="4:40" ht="18.75">
      <c r="D562" s="96"/>
      <c r="L562" s="96"/>
      <c r="AK562" s="242"/>
      <c r="AN562" s="239"/>
    </row>
    <row r="563" spans="4:40" ht="18.75">
      <c r="D563" s="96"/>
      <c r="L563" s="96"/>
      <c r="AK563" s="242"/>
      <c r="AN563" s="239"/>
    </row>
    <row r="564" spans="4:40" ht="18.75">
      <c r="D564" s="96"/>
      <c r="L564" s="96"/>
      <c r="AK564" s="242"/>
      <c r="AN564" s="239"/>
    </row>
    <row r="565" spans="4:40" ht="18.75">
      <c r="D565" s="96"/>
      <c r="L565" s="96"/>
      <c r="AK565" s="242"/>
      <c r="AN565" s="239"/>
    </row>
    <row r="566" spans="4:40" ht="18.75">
      <c r="D566" s="96"/>
      <c r="L566" s="96"/>
      <c r="AK566" s="242"/>
      <c r="AN566" s="239"/>
    </row>
    <row r="567" spans="4:40" ht="18.75">
      <c r="D567" s="96"/>
      <c r="L567" s="96"/>
      <c r="AK567" s="242"/>
      <c r="AN567" s="239"/>
    </row>
    <row r="568" spans="4:40" ht="18.75">
      <c r="D568" s="96"/>
      <c r="L568" s="96"/>
      <c r="AK568" s="242"/>
      <c r="AN568" s="239"/>
    </row>
    <row r="569" spans="4:40" ht="18.75">
      <c r="D569" s="96"/>
      <c r="L569" s="96"/>
      <c r="AK569" s="242"/>
      <c r="AN569" s="239"/>
    </row>
    <row r="570" spans="4:40" ht="18.75">
      <c r="D570" s="96"/>
      <c r="L570" s="96"/>
      <c r="AK570" s="242"/>
      <c r="AN570" s="239"/>
    </row>
    <row r="571" spans="4:40" ht="18.75">
      <c r="D571" s="96"/>
      <c r="L571" s="96"/>
      <c r="AK571" s="242"/>
      <c r="AN571" s="239"/>
    </row>
    <row r="572" spans="4:40" ht="18.75">
      <c r="D572" s="96"/>
      <c r="L572" s="96"/>
      <c r="AK572" s="242"/>
      <c r="AN572" s="239"/>
    </row>
    <row r="573" spans="4:40" ht="18.75">
      <c r="D573" s="96"/>
      <c r="L573" s="96"/>
      <c r="AK573" s="242"/>
      <c r="AN573" s="239"/>
    </row>
    <row r="574" spans="4:40" ht="18.75">
      <c r="D574" s="96"/>
      <c r="L574" s="96"/>
      <c r="AK574" s="242"/>
      <c r="AN574" s="239"/>
    </row>
    <row r="575" spans="4:40" ht="18.75">
      <c r="D575" s="96"/>
      <c r="L575" s="96"/>
      <c r="AK575" s="242"/>
      <c r="AN575" s="239"/>
    </row>
    <row r="576" spans="4:40" ht="18.75">
      <c r="D576" s="96"/>
      <c r="L576" s="96"/>
      <c r="AK576" s="242"/>
      <c r="AN576" s="239"/>
    </row>
    <row r="577" spans="4:40" ht="18.75">
      <c r="D577" s="96"/>
      <c r="L577" s="96"/>
      <c r="AK577" s="242"/>
      <c r="AN577" s="239"/>
    </row>
    <row r="578" spans="4:40" ht="18.75">
      <c r="D578" s="96"/>
      <c r="L578" s="96"/>
      <c r="AK578" s="242"/>
      <c r="AN578" s="239"/>
    </row>
    <row r="579" spans="4:40" ht="18.75">
      <c r="D579" s="96"/>
      <c r="L579" s="96"/>
      <c r="AK579" s="242"/>
      <c r="AN579" s="239"/>
    </row>
    <row r="580" spans="4:40" ht="18.75">
      <c r="D580" s="96"/>
      <c r="L580" s="96"/>
      <c r="AK580" s="242"/>
      <c r="AN580" s="239"/>
    </row>
    <row r="581" spans="4:40" ht="18.75">
      <c r="D581" s="96"/>
      <c r="L581" s="96"/>
      <c r="AK581" s="242"/>
      <c r="AN581" s="239"/>
    </row>
    <row r="582" spans="4:40" ht="18.75">
      <c r="D582" s="96"/>
      <c r="L582" s="96"/>
      <c r="AK582" s="242"/>
      <c r="AN582" s="239"/>
    </row>
    <row r="583" spans="4:40" ht="18.75">
      <c r="D583" s="96"/>
      <c r="L583" s="96"/>
      <c r="AK583" s="242"/>
      <c r="AN583" s="239"/>
    </row>
    <row r="584" spans="4:40" ht="18.75">
      <c r="D584" s="96"/>
      <c r="L584" s="96"/>
      <c r="AK584" s="242"/>
      <c r="AN584" s="239"/>
    </row>
    <row r="585" spans="4:40" ht="18.75">
      <c r="D585" s="96"/>
      <c r="L585" s="96"/>
      <c r="AK585" s="242"/>
      <c r="AN585" s="239"/>
    </row>
    <row r="586" spans="4:40" ht="18.75">
      <c r="D586" s="96"/>
      <c r="L586" s="96"/>
      <c r="AK586" s="242"/>
      <c r="AN586" s="239"/>
    </row>
    <row r="587" spans="4:40" ht="18.75">
      <c r="D587" s="96"/>
      <c r="L587" s="96"/>
      <c r="AK587" s="242"/>
      <c r="AN587" s="239"/>
    </row>
    <row r="588" spans="4:40" ht="18.75">
      <c r="D588" s="96"/>
      <c r="L588" s="96"/>
      <c r="AK588" s="242"/>
      <c r="AN588" s="239"/>
    </row>
    <row r="589" spans="4:40" ht="18.75">
      <c r="D589" s="96"/>
      <c r="L589" s="96"/>
      <c r="AK589" s="242"/>
      <c r="AN589" s="239"/>
    </row>
    <row r="590" spans="4:40" ht="18.75">
      <c r="D590" s="96"/>
      <c r="L590" s="96"/>
      <c r="AK590" s="242"/>
      <c r="AN590" s="239"/>
    </row>
    <row r="591" spans="4:40" ht="18.75">
      <c r="D591" s="96"/>
      <c r="L591" s="96"/>
      <c r="AK591" s="242"/>
      <c r="AN591" s="239"/>
    </row>
    <row r="592" spans="4:40" ht="18.75">
      <c r="D592" s="96"/>
      <c r="L592" s="96"/>
      <c r="AK592" s="242"/>
      <c r="AN592" s="239"/>
    </row>
    <row r="593" spans="4:40" ht="18.75">
      <c r="D593" s="96"/>
      <c r="L593" s="96"/>
      <c r="AK593" s="242"/>
      <c r="AN593" s="239"/>
    </row>
    <row r="594" spans="4:40" ht="18.75">
      <c r="D594" s="96"/>
      <c r="L594" s="96"/>
      <c r="AK594" s="242"/>
      <c r="AN594" s="239"/>
    </row>
    <row r="595" spans="4:40" ht="18.75">
      <c r="D595" s="96"/>
      <c r="L595" s="96"/>
      <c r="AK595" s="242"/>
      <c r="AN595" s="239"/>
    </row>
    <row r="596" spans="4:40" ht="18.75">
      <c r="D596" s="96"/>
      <c r="L596" s="96"/>
      <c r="AK596" s="242"/>
      <c r="AN596" s="239"/>
    </row>
    <row r="597" spans="4:40" ht="18.75">
      <c r="D597" s="96"/>
      <c r="L597" s="96"/>
      <c r="AK597" s="242"/>
      <c r="AN597" s="239"/>
    </row>
    <row r="598" spans="4:40" ht="18.75">
      <c r="D598" s="96"/>
      <c r="L598" s="96"/>
      <c r="AK598" s="242"/>
      <c r="AN598" s="239"/>
    </row>
    <row r="599" spans="4:40" ht="18.75">
      <c r="D599" s="96"/>
      <c r="L599" s="96"/>
      <c r="AK599" s="242"/>
      <c r="AN599" s="239"/>
    </row>
    <row r="600" spans="4:40" ht="18.75">
      <c r="D600" s="96"/>
      <c r="L600" s="96"/>
      <c r="AK600" s="242"/>
      <c r="AN600" s="239"/>
    </row>
    <row r="601" spans="4:40" ht="18.75">
      <c r="D601" s="96"/>
      <c r="L601" s="96"/>
      <c r="AK601" s="242"/>
      <c r="AN601" s="239"/>
    </row>
    <row r="602" spans="4:40" ht="18.75">
      <c r="D602" s="96"/>
      <c r="L602" s="96"/>
      <c r="AK602" s="242"/>
      <c r="AN602" s="239"/>
    </row>
    <row r="603" spans="4:40" ht="18.75">
      <c r="D603" s="96"/>
      <c r="L603" s="96"/>
      <c r="AK603" s="242"/>
      <c r="AN603" s="239"/>
    </row>
    <row r="604" spans="4:40" ht="18.75">
      <c r="D604" s="96"/>
      <c r="L604" s="96"/>
      <c r="AK604" s="242"/>
      <c r="AN604" s="239"/>
    </row>
    <row r="605" spans="4:40" ht="18.75">
      <c r="D605" s="96"/>
      <c r="L605" s="96"/>
      <c r="AK605" s="242"/>
      <c r="AN605" s="239"/>
    </row>
    <row r="606" spans="4:40" ht="18.75">
      <c r="D606" s="96"/>
      <c r="L606" s="96"/>
      <c r="AK606" s="242"/>
      <c r="AN606" s="239"/>
    </row>
    <row r="607" spans="4:40" ht="18.75">
      <c r="D607" s="96"/>
      <c r="L607" s="96"/>
      <c r="AK607" s="242"/>
      <c r="AN607" s="239"/>
    </row>
    <row r="608" spans="4:40" ht="18.75">
      <c r="D608" s="96"/>
      <c r="L608" s="96"/>
      <c r="AK608" s="242"/>
      <c r="AN608" s="239"/>
    </row>
    <row r="609" spans="4:40" ht="18.75">
      <c r="D609" s="96"/>
      <c r="L609" s="96"/>
      <c r="AK609" s="242"/>
      <c r="AN609" s="239"/>
    </row>
    <row r="610" spans="4:40" ht="18.75">
      <c r="D610" s="96"/>
      <c r="L610" s="96"/>
      <c r="AK610" s="242"/>
      <c r="AN610" s="239"/>
    </row>
    <row r="611" spans="4:40" ht="18.75">
      <c r="D611" s="96"/>
      <c r="L611" s="96"/>
      <c r="AK611" s="242"/>
      <c r="AN611" s="239"/>
    </row>
    <row r="612" spans="4:40" ht="18.75">
      <c r="D612" s="96"/>
      <c r="L612" s="96"/>
      <c r="AK612" s="242"/>
      <c r="AN612" s="239"/>
    </row>
    <row r="613" spans="4:40" ht="18.75">
      <c r="D613" s="96"/>
      <c r="L613" s="96"/>
      <c r="AK613" s="242"/>
      <c r="AN613" s="239"/>
    </row>
    <row r="614" spans="4:40" ht="18.75">
      <c r="D614" s="96"/>
      <c r="L614" s="96"/>
      <c r="AK614" s="242"/>
      <c r="AN614" s="239"/>
    </row>
    <row r="615" spans="4:40" ht="18.75">
      <c r="D615" s="96"/>
      <c r="L615" s="96"/>
      <c r="AK615" s="242"/>
      <c r="AN615" s="239"/>
    </row>
    <row r="616" spans="4:40" ht="18.75">
      <c r="D616" s="96"/>
      <c r="L616" s="96"/>
      <c r="AK616" s="242"/>
      <c r="AN616" s="239"/>
    </row>
    <row r="617" spans="4:40" ht="18.75">
      <c r="D617" s="96"/>
      <c r="L617" s="96"/>
      <c r="AK617" s="242"/>
      <c r="AN617" s="239"/>
    </row>
    <row r="618" spans="4:40" ht="18.75">
      <c r="D618" s="96"/>
      <c r="L618" s="96"/>
      <c r="AK618" s="242"/>
      <c r="AN618" s="239"/>
    </row>
    <row r="619" spans="4:40" ht="18.75">
      <c r="D619" s="96"/>
      <c r="L619" s="96"/>
      <c r="AK619" s="242"/>
      <c r="AN619" s="239"/>
    </row>
    <row r="620" spans="4:40" ht="18.75">
      <c r="D620" s="96"/>
      <c r="L620" s="96"/>
      <c r="AK620" s="242"/>
      <c r="AN620" s="239"/>
    </row>
    <row r="621" spans="4:40" ht="18.75">
      <c r="D621" s="96"/>
      <c r="L621" s="96"/>
      <c r="AK621" s="242"/>
      <c r="AN621" s="239"/>
    </row>
    <row r="622" spans="4:40" ht="18.75">
      <c r="D622" s="96"/>
      <c r="L622" s="96"/>
      <c r="AK622" s="242"/>
      <c r="AN622" s="239"/>
    </row>
    <row r="623" spans="4:40" ht="18.75">
      <c r="D623" s="96"/>
      <c r="L623" s="96"/>
      <c r="AK623" s="242"/>
      <c r="AN623" s="239"/>
    </row>
    <row r="624" spans="4:40" ht="18.75">
      <c r="D624" s="96"/>
      <c r="L624" s="96"/>
      <c r="AK624" s="242"/>
      <c r="AN624" s="239"/>
    </row>
    <row r="625" spans="4:40" ht="18.75">
      <c r="D625" s="96"/>
      <c r="L625" s="96"/>
      <c r="AK625" s="242"/>
      <c r="AN625" s="239"/>
    </row>
    <row r="626" spans="4:40" ht="18.75">
      <c r="D626" s="96"/>
      <c r="L626" s="96"/>
      <c r="AK626" s="242"/>
      <c r="AN626" s="239"/>
    </row>
    <row r="627" spans="4:40" ht="18.75">
      <c r="D627" s="96"/>
      <c r="L627" s="96"/>
      <c r="AK627" s="242"/>
      <c r="AN627" s="239"/>
    </row>
    <row r="628" spans="4:40" ht="18.75">
      <c r="D628" s="96"/>
      <c r="L628" s="96"/>
      <c r="AK628" s="242"/>
      <c r="AN628" s="239"/>
    </row>
    <row r="629" spans="4:40" ht="18.75">
      <c r="D629" s="96"/>
      <c r="L629" s="96"/>
      <c r="AK629" s="242"/>
      <c r="AN629" s="239"/>
    </row>
    <row r="630" spans="4:40" ht="18.75">
      <c r="D630" s="96"/>
      <c r="L630" s="96"/>
      <c r="AK630" s="242"/>
      <c r="AN630" s="239"/>
    </row>
    <row r="631" spans="4:40" ht="18.75">
      <c r="D631" s="96"/>
      <c r="L631" s="96"/>
      <c r="AK631" s="242"/>
      <c r="AN631" s="239"/>
    </row>
    <row r="632" spans="4:40" ht="18.75">
      <c r="D632" s="96"/>
      <c r="L632" s="96"/>
      <c r="AK632" s="242"/>
      <c r="AN632" s="239"/>
    </row>
    <row r="633" spans="4:40" ht="18.75">
      <c r="D633" s="96"/>
      <c r="L633" s="96"/>
      <c r="AK633" s="242"/>
      <c r="AN633" s="239"/>
    </row>
    <row r="634" spans="4:40" ht="18.75">
      <c r="D634" s="96"/>
      <c r="L634" s="96"/>
      <c r="AK634" s="242"/>
      <c r="AN634" s="239"/>
    </row>
    <row r="635" spans="4:40" ht="18.75">
      <c r="D635" s="96"/>
      <c r="L635" s="96"/>
      <c r="AK635" s="242"/>
      <c r="AN635" s="239"/>
    </row>
    <row r="636" spans="4:40" ht="18.75">
      <c r="D636" s="96"/>
      <c r="L636" s="96"/>
      <c r="AK636" s="242"/>
      <c r="AN636" s="239"/>
    </row>
    <row r="637" spans="4:40" ht="18.75">
      <c r="D637" s="96"/>
      <c r="L637" s="96"/>
      <c r="AK637" s="242"/>
      <c r="AN637" s="239"/>
    </row>
    <row r="638" spans="4:40" ht="18.75">
      <c r="D638" s="96"/>
      <c r="L638" s="96"/>
      <c r="AK638" s="242"/>
      <c r="AN638" s="239"/>
    </row>
    <row r="639" spans="4:40" ht="18.75">
      <c r="D639" s="96"/>
      <c r="L639" s="96"/>
      <c r="AK639" s="242"/>
      <c r="AN639" s="239"/>
    </row>
    <row r="640" spans="4:40" ht="18.75">
      <c r="D640" s="96"/>
      <c r="L640" s="96"/>
      <c r="AK640" s="242"/>
      <c r="AN640" s="239"/>
    </row>
    <row r="641" spans="4:40" ht="18.75">
      <c r="D641" s="96"/>
      <c r="L641" s="96"/>
      <c r="AK641" s="242"/>
      <c r="AN641" s="239"/>
    </row>
    <row r="642" spans="4:40" ht="18.75">
      <c r="D642" s="96"/>
      <c r="L642" s="96"/>
      <c r="AK642" s="242"/>
      <c r="AN642" s="239"/>
    </row>
    <row r="643" spans="4:40" ht="18.75">
      <c r="D643" s="96"/>
      <c r="L643" s="96"/>
      <c r="AK643" s="242"/>
      <c r="AN643" s="239"/>
    </row>
    <row r="644" spans="4:40" ht="18.75">
      <c r="D644" s="96"/>
      <c r="L644" s="96"/>
      <c r="AK644" s="242"/>
      <c r="AN644" s="239"/>
    </row>
    <row r="645" spans="4:40" ht="18.75">
      <c r="D645" s="96"/>
      <c r="L645" s="96"/>
      <c r="AK645" s="242"/>
      <c r="AN645" s="239"/>
    </row>
    <row r="646" spans="4:40" ht="18.75">
      <c r="D646" s="96"/>
      <c r="L646" s="96"/>
      <c r="AK646" s="242"/>
      <c r="AN646" s="239"/>
    </row>
    <row r="647" spans="4:40" ht="18.75">
      <c r="D647" s="96"/>
      <c r="L647" s="96"/>
      <c r="AK647" s="242"/>
      <c r="AN647" s="239"/>
    </row>
    <row r="648" spans="4:40" ht="18.75">
      <c r="D648" s="96"/>
      <c r="L648" s="96"/>
      <c r="AK648" s="242"/>
      <c r="AN648" s="239"/>
    </row>
    <row r="649" spans="4:40" ht="18.75">
      <c r="D649" s="96"/>
      <c r="L649" s="96"/>
      <c r="AK649" s="242"/>
      <c r="AN649" s="239"/>
    </row>
    <row r="650" spans="4:40" ht="18.75">
      <c r="D650" s="96"/>
      <c r="L650" s="96"/>
      <c r="AK650" s="242"/>
      <c r="AN650" s="239"/>
    </row>
    <row r="651" spans="4:40" ht="18.75">
      <c r="D651" s="96"/>
      <c r="L651" s="96"/>
      <c r="AK651" s="242"/>
      <c r="AN651" s="239"/>
    </row>
    <row r="652" spans="4:40" ht="18.75">
      <c r="D652" s="96"/>
      <c r="L652" s="96"/>
      <c r="AK652" s="242"/>
      <c r="AN652" s="239"/>
    </row>
    <row r="653" spans="4:40" ht="18.75">
      <c r="D653" s="96"/>
      <c r="L653" s="96"/>
      <c r="AK653" s="242"/>
      <c r="AN653" s="239"/>
    </row>
    <row r="654" spans="4:40" ht="18.75">
      <c r="D654" s="96"/>
      <c r="L654" s="96"/>
      <c r="AK654" s="242"/>
      <c r="AN654" s="239"/>
    </row>
    <row r="655" spans="4:40" ht="18.75">
      <c r="D655" s="96"/>
      <c r="L655" s="96"/>
      <c r="AK655" s="242"/>
      <c r="AN655" s="239"/>
    </row>
    <row r="656" spans="4:40" ht="18.75">
      <c r="D656" s="96"/>
      <c r="L656" s="96"/>
      <c r="AK656" s="242"/>
      <c r="AN656" s="239"/>
    </row>
    <row r="657" spans="4:40" ht="18.75">
      <c r="D657" s="96"/>
      <c r="L657" s="96"/>
      <c r="AK657" s="242"/>
      <c r="AN657" s="239"/>
    </row>
    <row r="658" spans="4:40" ht="18.75">
      <c r="D658" s="96"/>
      <c r="L658" s="96"/>
      <c r="AK658" s="242"/>
      <c r="AN658" s="239"/>
    </row>
    <row r="659" spans="4:40" ht="18.75">
      <c r="D659" s="96"/>
      <c r="L659" s="96"/>
      <c r="AK659" s="242"/>
      <c r="AN659" s="239"/>
    </row>
    <row r="660" spans="4:40" ht="18.75">
      <c r="D660" s="96"/>
      <c r="L660" s="96"/>
      <c r="AK660" s="242"/>
      <c r="AN660" s="239"/>
    </row>
    <row r="661" spans="4:40" ht="18.75">
      <c r="D661" s="96"/>
      <c r="L661" s="96"/>
      <c r="AK661" s="242"/>
      <c r="AN661" s="239"/>
    </row>
    <row r="662" spans="4:40" ht="18.75">
      <c r="D662" s="96"/>
      <c r="L662" s="96"/>
      <c r="AK662" s="242"/>
      <c r="AN662" s="239"/>
    </row>
    <row r="663" spans="4:40" ht="18.75">
      <c r="D663" s="96"/>
      <c r="L663" s="96"/>
      <c r="AK663" s="242"/>
      <c r="AN663" s="239"/>
    </row>
    <row r="664" spans="4:40" ht="18.75">
      <c r="D664" s="96"/>
      <c r="L664" s="96"/>
      <c r="AK664" s="242"/>
      <c r="AN664" s="239"/>
    </row>
    <row r="665" spans="4:40" ht="18.75">
      <c r="D665" s="96"/>
      <c r="L665" s="96"/>
      <c r="AK665" s="242"/>
      <c r="AN665" s="239"/>
    </row>
    <row r="666" spans="4:40" ht="18.75">
      <c r="D666" s="96"/>
      <c r="L666" s="96"/>
      <c r="AK666" s="242"/>
      <c r="AN666" s="239"/>
    </row>
    <row r="667" spans="4:40" ht="18.75">
      <c r="D667" s="96"/>
      <c r="L667" s="96"/>
      <c r="AK667" s="242"/>
      <c r="AN667" s="239"/>
    </row>
    <row r="668" spans="4:40" ht="18.75">
      <c r="D668" s="96"/>
      <c r="L668" s="96"/>
      <c r="AK668" s="242"/>
      <c r="AN668" s="239"/>
    </row>
    <row r="669" spans="4:40" ht="18.75">
      <c r="D669" s="96"/>
      <c r="L669" s="96"/>
      <c r="AK669" s="242"/>
      <c r="AN669" s="239"/>
    </row>
    <row r="670" spans="4:40" ht="18.75">
      <c r="D670" s="96"/>
      <c r="L670" s="96"/>
      <c r="AK670" s="242"/>
      <c r="AN670" s="239"/>
    </row>
    <row r="671" spans="4:40" ht="18.75">
      <c r="D671" s="96"/>
      <c r="L671" s="96"/>
      <c r="AK671" s="242"/>
      <c r="AN671" s="239"/>
    </row>
    <row r="672" spans="4:40" ht="18.75">
      <c r="D672" s="96"/>
      <c r="L672" s="96"/>
      <c r="AK672" s="242"/>
      <c r="AN672" s="239"/>
    </row>
    <row r="673" spans="4:40" ht="18.75">
      <c r="D673" s="96"/>
      <c r="L673" s="96"/>
      <c r="AK673" s="242"/>
      <c r="AN673" s="239"/>
    </row>
    <row r="674" spans="4:40" ht="18.75">
      <c r="D674" s="96"/>
      <c r="L674" s="96"/>
      <c r="AK674" s="242"/>
      <c r="AN674" s="239"/>
    </row>
    <row r="675" spans="4:40" ht="18.75">
      <c r="D675" s="96"/>
      <c r="L675" s="96"/>
      <c r="AK675" s="242"/>
      <c r="AN675" s="239"/>
    </row>
    <row r="676" spans="4:40" ht="18.75">
      <c r="D676" s="96"/>
      <c r="L676" s="96"/>
      <c r="AK676" s="242"/>
      <c r="AN676" s="239"/>
    </row>
    <row r="677" spans="4:40" ht="18.75">
      <c r="D677" s="96"/>
      <c r="L677" s="96"/>
      <c r="AK677" s="242"/>
      <c r="AN677" s="239"/>
    </row>
    <row r="678" spans="4:40" ht="18.75">
      <c r="D678" s="96"/>
      <c r="L678" s="96"/>
      <c r="AK678" s="242"/>
      <c r="AN678" s="239"/>
    </row>
    <row r="679" spans="4:40" ht="18.75">
      <c r="D679" s="96"/>
      <c r="L679" s="96"/>
      <c r="AK679" s="242"/>
      <c r="AN679" s="239"/>
    </row>
    <row r="680" spans="4:40" ht="18.75">
      <c r="D680" s="96"/>
      <c r="L680" s="96"/>
      <c r="AK680" s="242"/>
      <c r="AN680" s="239"/>
    </row>
    <row r="681" spans="4:40" ht="18.75">
      <c r="D681" s="96"/>
      <c r="L681" s="96"/>
      <c r="AK681" s="242"/>
      <c r="AN681" s="239"/>
    </row>
    <row r="682" spans="4:40" ht="18.75">
      <c r="D682" s="96"/>
      <c r="L682" s="96"/>
      <c r="AK682" s="242"/>
      <c r="AN682" s="239"/>
    </row>
    <row r="683" spans="4:40" ht="18.75">
      <c r="D683" s="96"/>
      <c r="L683" s="96"/>
      <c r="AK683" s="242"/>
      <c r="AN683" s="239"/>
    </row>
    <row r="684" spans="4:40" ht="18.75">
      <c r="D684" s="96"/>
      <c r="L684" s="96"/>
      <c r="AK684" s="242"/>
      <c r="AN684" s="239"/>
    </row>
    <row r="685" spans="4:40" ht="18.75">
      <c r="D685" s="96"/>
      <c r="L685" s="96"/>
      <c r="AK685" s="242"/>
      <c r="AN685" s="239"/>
    </row>
    <row r="686" spans="4:40" ht="18.75">
      <c r="D686" s="96"/>
      <c r="L686" s="96"/>
      <c r="AK686" s="242"/>
      <c r="AN686" s="239"/>
    </row>
    <row r="687" spans="4:40" ht="18.75">
      <c r="D687" s="96"/>
      <c r="L687" s="96"/>
      <c r="AK687" s="242"/>
      <c r="AN687" s="239"/>
    </row>
    <row r="688" spans="4:40" ht="18.75">
      <c r="D688" s="96"/>
      <c r="L688" s="96"/>
      <c r="AK688" s="242"/>
      <c r="AN688" s="239"/>
    </row>
    <row r="689" spans="4:40" ht="18.75">
      <c r="D689" s="96"/>
      <c r="L689" s="96"/>
      <c r="AK689" s="242"/>
      <c r="AN689" s="239"/>
    </row>
    <row r="690" spans="4:40" ht="18.75">
      <c r="D690" s="96"/>
      <c r="L690" s="96"/>
      <c r="AK690" s="242"/>
      <c r="AN690" s="239"/>
    </row>
    <row r="691" spans="4:40" ht="18.75">
      <c r="D691" s="96"/>
      <c r="L691" s="96"/>
      <c r="AK691" s="242"/>
      <c r="AN691" s="239"/>
    </row>
    <row r="692" spans="4:40" ht="18.75">
      <c r="D692" s="96"/>
      <c r="L692" s="96"/>
      <c r="AK692" s="242"/>
      <c r="AN692" s="239"/>
    </row>
    <row r="693" spans="4:40" ht="18.75">
      <c r="D693" s="96"/>
      <c r="L693" s="96"/>
      <c r="AK693" s="242"/>
      <c r="AN693" s="239"/>
    </row>
    <row r="694" spans="4:40" ht="18.75">
      <c r="D694" s="96"/>
      <c r="L694" s="96"/>
      <c r="AK694" s="242"/>
      <c r="AN694" s="239"/>
    </row>
    <row r="695" spans="4:40" ht="18.75">
      <c r="D695" s="96"/>
      <c r="L695" s="96"/>
      <c r="AK695" s="242"/>
      <c r="AN695" s="239"/>
    </row>
    <row r="696" spans="4:40" ht="18.75">
      <c r="D696" s="96"/>
      <c r="L696" s="96"/>
      <c r="AK696" s="242"/>
      <c r="AN696" s="239"/>
    </row>
    <row r="697" spans="4:40" ht="18.75">
      <c r="D697" s="96"/>
      <c r="L697" s="96"/>
      <c r="AK697" s="242"/>
      <c r="AN697" s="239"/>
    </row>
    <row r="698" spans="4:40" ht="18.75">
      <c r="D698" s="96"/>
      <c r="L698" s="96"/>
      <c r="AK698" s="242"/>
      <c r="AN698" s="239"/>
    </row>
    <row r="699" spans="4:40" ht="18.75">
      <c r="D699" s="96"/>
      <c r="L699" s="96"/>
      <c r="AK699" s="242"/>
      <c r="AN699" s="239"/>
    </row>
    <row r="700" spans="4:40" ht="18.75">
      <c r="D700" s="96"/>
      <c r="L700" s="96"/>
      <c r="AK700" s="242"/>
      <c r="AN700" s="239"/>
    </row>
    <row r="701" spans="4:40" ht="18.75">
      <c r="D701" s="96"/>
      <c r="L701" s="96"/>
      <c r="AK701" s="242"/>
      <c r="AN701" s="239"/>
    </row>
    <row r="702" spans="4:40" ht="18.75">
      <c r="D702" s="96"/>
      <c r="L702" s="96"/>
      <c r="AK702" s="242"/>
      <c r="AN702" s="239"/>
    </row>
    <row r="703" spans="4:40" ht="18.75">
      <c r="D703" s="96"/>
      <c r="L703" s="96"/>
      <c r="AK703" s="242"/>
      <c r="AN703" s="239"/>
    </row>
    <row r="704" spans="4:40" ht="18.75">
      <c r="D704" s="96"/>
      <c r="L704" s="96"/>
      <c r="AK704" s="242"/>
      <c r="AN704" s="239"/>
    </row>
    <row r="705" spans="4:40" ht="18.75">
      <c r="D705" s="96"/>
      <c r="L705" s="96"/>
      <c r="AK705" s="242"/>
      <c r="AN705" s="239"/>
    </row>
    <row r="706" spans="4:40" ht="18.75">
      <c r="D706" s="96"/>
      <c r="L706" s="96"/>
      <c r="AK706" s="242"/>
      <c r="AN706" s="239"/>
    </row>
    <row r="707" spans="4:40" ht="18.75">
      <c r="D707" s="96"/>
      <c r="L707" s="96"/>
      <c r="AK707" s="242"/>
      <c r="AN707" s="239"/>
    </row>
    <row r="708" spans="4:40" ht="18.75">
      <c r="D708" s="96"/>
      <c r="L708" s="96"/>
      <c r="AK708" s="242"/>
      <c r="AN708" s="239"/>
    </row>
    <row r="709" spans="4:40" ht="18.75">
      <c r="D709" s="96"/>
      <c r="L709" s="96"/>
      <c r="AK709" s="242"/>
      <c r="AN709" s="239"/>
    </row>
    <row r="710" spans="4:40" ht="18.75">
      <c r="D710" s="96"/>
      <c r="L710" s="96"/>
      <c r="AK710" s="242"/>
      <c r="AN710" s="239"/>
    </row>
    <row r="711" spans="4:40" ht="18.75">
      <c r="D711" s="96"/>
      <c r="L711" s="96"/>
      <c r="AK711" s="242"/>
      <c r="AN711" s="239"/>
    </row>
    <row r="712" spans="4:40" ht="18.75">
      <c r="D712" s="96"/>
      <c r="L712" s="96"/>
      <c r="AK712" s="242"/>
      <c r="AN712" s="239"/>
    </row>
    <row r="713" spans="4:40" ht="18.75">
      <c r="D713" s="96"/>
      <c r="L713" s="96"/>
      <c r="AK713" s="242"/>
      <c r="AN713" s="239"/>
    </row>
    <row r="714" spans="4:40" ht="18.75">
      <c r="D714" s="96"/>
      <c r="L714" s="96"/>
      <c r="AK714" s="242"/>
      <c r="AN714" s="239"/>
    </row>
    <row r="715" spans="4:40" ht="18.75">
      <c r="D715" s="96"/>
      <c r="L715" s="96"/>
      <c r="AK715" s="242"/>
      <c r="AN715" s="239"/>
    </row>
    <row r="716" spans="4:40" ht="18.75">
      <c r="D716" s="96"/>
      <c r="L716" s="96"/>
      <c r="AK716" s="242"/>
      <c r="AN716" s="239"/>
    </row>
    <row r="717" spans="4:40" ht="18.75">
      <c r="D717" s="96"/>
      <c r="L717" s="96"/>
      <c r="AK717" s="242"/>
      <c r="AN717" s="239"/>
    </row>
    <row r="718" spans="4:40" ht="18.75">
      <c r="D718" s="96"/>
      <c r="L718" s="96"/>
      <c r="AK718" s="242"/>
      <c r="AN718" s="239"/>
    </row>
    <row r="719" spans="4:40" ht="18.75">
      <c r="D719" s="96"/>
      <c r="L719" s="96"/>
      <c r="AK719" s="242"/>
      <c r="AN719" s="239"/>
    </row>
    <row r="720" spans="4:40" ht="18.75">
      <c r="D720" s="96"/>
      <c r="L720" s="96"/>
      <c r="AK720" s="242"/>
      <c r="AN720" s="239"/>
    </row>
    <row r="721" spans="4:40" ht="18.75">
      <c r="D721" s="96"/>
      <c r="L721" s="96"/>
      <c r="AK721" s="242"/>
      <c r="AN721" s="239"/>
    </row>
    <row r="722" spans="4:40" ht="18.75">
      <c r="D722" s="96"/>
      <c r="L722" s="96"/>
      <c r="AK722" s="242"/>
      <c r="AN722" s="239"/>
    </row>
    <row r="723" spans="4:40" ht="18.75">
      <c r="D723" s="96"/>
      <c r="L723" s="96"/>
      <c r="AK723" s="242"/>
      <c r="AN723" s="239"/>
    </row>
    <row r="724" spans="4:40" ht="18.75">
      <c r="D724" s="96"/>
      <c r="L724" s="96"/>
      <c r="AK724" s="242"/>
      <c r="AN724" s="239"/>
    </row>
    <row r="725" spans="4:40" ht="18.75">
      <c r="D725" s="96"/>
      <c r="L725" s="96"/>
      <c r="AK725" s="242"/>
      <c r="AN725" s="239"/>
    </row>
    <row r="726" spans="4:40" ht="18.75">
      <c r="D726" s="96"/>
      <c r="L726" s="96"/>
      <c r="AK726" s="242"/>
      <c r="AN726" s="239"/>
    </row>
    <row r="727" spans="4:40" ht="18.75">
      <c r="D727" s="96"/>
      <c r="L727" s="96"/>
      <c r="AK727" s="242"/>
      <c r="AN727" s="239"/>
    </row>
    <row r="728" spans="4:40" ht="18.75">
      <c r="D728" s="96"/>
      <c r="L728" s="96"/>
      <c r="AK728" s="242"/>
      <c r="AN728" s="239"/>
    </row>
    <row r="729" spans="4:40" ht="18.75">
      <c r="D729" s="96"/>
      <c r="L729" s="96"/>
      <c r="AK729" s="242"/>
      <c r="AN729" s="239"/>
    </row>
    <row r="730" spans="4:40" ht="18.75">
      <c r="D730" s="96"/>
      <c r="L730" s="96"/>
      <c r="AK730" s="242"/>
      <c r="AN730" s="239"/>
    </row>
    <row r="731" spans="4:40" ht="18.75">
      <c r="D731" s="96"/>
      <c r="L731" s="96"/>
      <c r="AK731" s="242"/>
      <c r="AN731" s="239"/>
    </row>
    <row r="732" spans="4:40" ht="18.75">
      <c r="D732" s="96"/>
      <c r="L732" s="96"/>
      <c r="AK732" s="242"/>
      <c r="AN732" s="239"/>
    </row>
    <row r="733" spans="4:40" ht="18.75">
      <c r="D733" s="96"/>
      <c r="L733" s="96"/>
      <c r="AK733" s="242"/>
      <c r="AN733" s="239"/>
    </row>
    <row r="734" spans="4:40" ht="18.75">
      <c r="D734" s="96"/>
      <c r="L734" s="96"/>
      <c r="AK734" s="242"/>
      <c r="AN734" s="239"/>
    </row>
    <row r="735" spans="4:40" ht="18.75">
      <c r="D735" s="96"/>
      <c r="L735" s="96"/>
      <c r="AK735" s="242"/>
      <c r="AN735" s="239"/>
    </row>
    <row r="736" spans="4:40" ht="18.75">
      <c r="D736" s="96"/>
      <c r="L736" s="96"/>
      <c r="AK736" s="242"/>
      <c r="AN736" s="239"/>
    </row>
    <row r="737" spans="4:40" ht="18.75">
      <c r="D737" s="96"/>
      <c r="L737" s="96"/>
      <c r="AK737" s="242"/>
      <c r="AN737" s="239"/>
    </row>
    <row r="738" spans="4:40" ht="18.75">
      <c r="D738" s="96"/>
      <c r="L738" s="96"/>
      <c r="AK738" s="242"/>
      <c r="AN738" s="239"/>
    </row>
    <row r="739" spans="4:40" ht="18.75">
      <c r="D739" s="96"/>
      <c r="L739" s="96"/>
      <c r="AK739" s="242"/>
      <c r="AN739" s="239"/>
    </row>
    <row r="740" spans="4:40" ht="18.75">
      <c r="D740" s="96"/>
      <c r="L740" s="96"/>
      <c r="AK740" s="242"/>
      <c r="AN740" s="239"/>
    </row>
    <row r="741" spans="4:40" ht="18.75">
      <c r="D741" s="96"/>
      <c r="L741" s="96"/>
      <c r="AK741" s="242"/>
      <c r="AN741" s="239"/>
    </row>
    <row r="742" spans="4:40" ht="18.75">
      <c r="D742" s="96"/>
      <c r="L742" s="96"/>
      <c r="AK742" s="242"/>
      <c r="AN742" s="239"/>
    </row>
    <row r="743" spans="4:40" ht="18.75">
      <c r="D743" s="96"/>
      <c r="L743" s="96"/>
      <c r="AK743" s="242"/>
      <c r="AN743" s="239"/>
    </row>
    <row r="744" spans="4:40" ht="18.75">
      <c r="D744" s="96"/>
      <c r="L744" s="96"/>
      <c r="AK744" s="242"/>
      <c r="AN744" s="239"/>
    </row>
    <row r="745" spans="4:40" ht="18.75">
      <c r="D745" s="96"/>
      <c r="L745" s="96"/>
      <c r="AK745" s="242"/>
      <c r="AN745" s="239"/>
    </row>
    <row r="746" spans="4:40" ht="18.75">
      <c r="D746" s="96"/>
      <c r="L746" s="96"/>
      <c r="AK746" s="242"/>
      <c r="AN746" s="239"/>
    </row>
    <row r="747" spans="4:40" ht="18.75">
      <c r="D747" s="96"/>
      <c r="L747" s="96"/>
      <c r="AK747" s="242"/>
      <c r="AN747" s="239"/>
    </row>
    <row r="748" spans="4:40" ht="18.75">
      <c r="D748" s="96"/>
      <c r="L748" s="96"/>
      <c r="AK748" s="242"/>
      <c r="AN748" s="239"/>
    </row>
    <row r="749" spans="4:40" ht="18.75">
      <c r="D749" s="96"/>
      <c r="L749" s="96"/>
      <c r="AK749" s="242"/>
      <c r="AN749" s="239"/>
    </row>
    <row r="750" spans="4:40" ht="18.75">
      <c r="D750" s="96"/>
      <c r="L750" s="96"/>
      <c r="AK750" s="242"/>
      <c r="AN750" s="239"/>
    </row>
    <row r="751" spans="4:40" ht="18.75">
      <c r="D751" s="96"/>
      <c r="L751" s="96"/>
      <c r="AK751" s="242"/>
      <c r="AN751" s="239"/>
    </row>
    <row r="752" spans="4:40" ht="18.75">
      <c r="D752" s="96"/>
      <c r="L752" s="96"/>
      <c r="AK752" s="242"/>
      <c r="AN752" s="239"/>
    </row>
    <row r="753" spans="4:40" ht="18.75">
      <c r="D753" s="96"/>
      <c r="L753" s="96"/>
      <c r="AK753" s="242"/>
      <c r="AN753" s="239"/>
    </row>
    <row r="754" spans="4:40" ht="18.75">
      <c r="D754" s="96"/>
      <c r="L754" s="96"/>
      <c r="AK754" s="242"/>
      <c r="AN754" s="239"/>
    </row>
    <row r="755" spans="4:40" ht="18.75">
      <c r="D755" s="96"/>
      <c r="L755" s="96"/>
      <c r="AK755" s="242"/>
      <c r="AN755" s="239"/>
    </row>
    <row r="756" spans="4:40" ht="18.75">
      <c r="D756" s="96"/>
      <c r="L756" s="96"/>
      <c r="AK756" s="242"/>
      <c r="AN756" s="239"/>
    </row>
    <row r="757" spans="4:40" ht="18.75">
      <c r="D757" s="96"/>
      <c r="L757" s="96"/>
      <c r="AK757" s="242"/>
      <c r="AN757" s="239"/>
    </row>
    <row r="758" spans="4:40" ht="18.75">
      <c r="D758" s="96"/>
      <c r="L758" s="96"/>
      <c r="AK758" s="242"/>
      <c r="AN758" s="239"/>
    </row>
    <row r="759" spans="4:40" ht="18.75">
      <c r="D759" s="96"/>
      <c r="L759" s="96"/>
      <c r="AK759" s="242"/>
      <c r="AN759" s="239"/>
    </row>
    <row r="760" spans="4:40" ht="18.75">
      <c r="D760" s="96"/>
      <c r="L760" s="96"/>
      <c r="AK760" s="242"/>
      <c r="AN760" s="239"/>
    </row>
    <row r="761" spans="4:40" ht="18.75">
      <c r="D761" s="96"/>
      <c r="L761" s="96"/>
      <c r="AK761" s="242"/>
      <c r="AN761" s="239"/>
    </row>
    <row r="762" spans="4:40" ht="18.75">
      <c r="D762" s="96"/>
      <c r="L762" s="96"/>
      <c r="AK762" s="242"/>
      <c r="AN762" s="239"/>
    </row>
    <row r="763" spans="4:40" ht="18.75">
      <c r="D763" s="96"/>
      <c r="L763" s="96"/>
      <c r="AK763" s="242"/>
      <c r="AN763" s="239"/>
    </row>
    <row r="764" spans="4:40" ht="18.75">
      <c r="D764" s="96"/>
      <c r="L764" s="96"/>
      <c r="AK764" s="242"/>
      <c r="AN764" s="239"/>
    </row>
    <row r="765" spans="4:40" ht="18.75">
      <c r="D765" s="96"/>
      <c r="L765" s="96"/>
      <c r="AK765" s="242"/>
      <c r="AN765" s="239"/>
    </row>
    <row r="766" spans="4:40" ht="18.75">
      <c r="D766" s="96"/>
      <c r="L766" s="96"/>
      <c r="AK766" s="242"/>
      <c r="AN766" s="239"/>
    </row>
    <row r="767" spans="4:40" ht="18.75">
      <c r="D767" s="96"/>
      <c r="L767" s="96"/>
      <c r="AK767" s="242"/>
      <c r="AN767" s="239"/>
    </row>
    <row r="768" spans="4:40" ht="18.75">
      <c r="D768" s="96"/>
      <c r="L768" s="96"/>
      <c r="AK768" s="242"/>
      <c r="AN768" s="239"/>
    </row>
    <row r="769" spans="4:40" ht="18.75">
      <c r="D769" s="96"/>
      <c r="L769" s="96"/>
      <c r="AK769" s="242"/>
      <c r="AN769" s="239"/>
    </row>
    <row r="770" spans="4:40" ht="18.75">
      <c r="D770" s="96"/>
      <c r="L770" s="96"/>
      <c r="AK770" s="242"/>
      <c r="AN770" s="239"/>
    </row>
    <row r="771" spans="4:40" ht="18.75">
      <c r="D771" s="96"/>
      <c r="L771" s="96"/>
      <c r="AK771" s="242"/>
      <c r="AN771" s="239"/>
    </row>
    <row r="772" spans="4:40" ht="18.75">
      <c r="D772" s="96"/>
      <c r="L772" s="96"/>
      <c r="AK772" s="242"/>
      <c r="AN772" s="239"/>
    </row>
    <row r="773" spans="4:40" ht="18.75">
      <c r="D773" s="96"/>
      <c r="L773" s="96"/>
      <c r="AK773" s="242"/>
      <c r="AN773" s="239"/>
    </row>
    <row r="774" spans="4:40" ht="18.75">
      <c r="D774" s="96"/>
      <c r="L774" s="96"/>
      <c r="AK774" s="242"/>
      <c r="AN774" s="239"/>
    </row>
    <row r="775" spans="4:40" ht="18.75">
      <c r="D775" s="96"/>
      <c r="L775" s="96"/>
      <c r="AK775" s="242"/>
      <c r="AN775" s="239"/>
    </row>
    <row r="776" spans="4:40" ht="18.75">
      <c r="D776" s="96"/>
      <c r="L776" s="96"/>
      <c r="AK776" s="242"/>
      <c r="AN776" s="239"/>
    </row>
    <row r="777" spans="4:40" ht="18.75">
      <c r="D777" s="96"/>
      <c r="L777" s="96"/>
      <c r="AK777" s="242"/>
      <c r="AN777" s="239"/>
    </row>
    <row r="778" spans="4:40" ht="18.75">
      <c r="D778" s="96"/>
      <c r="L778" s="96"/>
      <c r="AK778" s="242"/>
      <c r="AN778" s="239"/>
    </row>
    <row r="779" spans="4:40" ht="18.75">
      <c r="D779" s="96"/>
      <c r="L779" s="96"/>
      <c r="AK779" s="242"/>
      <c r="AN779" s="239"/>
    </row>
    <row r="780" spans="4:40" ht="18.75">
      <c r="D780" s="96"/>
      <c r="L780" s="96"/>
      <c r="AK780" s="242"/>
      <c r="AN780" s="239"/>
    </row>
    <row r="781" spans="4:40" ht="18.75">
      <c r="D781" s="96"/>
      <c r="L781" s="96"/>
      <c r="AK781" s="242"/>
      <c r="AN781" s="239"/>
    </row>
    <row r="782" spans="4:40" ht="18.75">
      <c r="D782" s="96"/>
      <c r="L782" s="96"/>
      <c r="AK782" s="242"/>
      <c r="AN782" s="239"/>
    </row>
    <row r="783" spans="4:40" ht="18.75">
      <c r="D783" s="96"/>
      <c r="L783" s="96"/>
      <c r="AK783" s="242"/>
      <c r="AN783" s="239"/>
    </row>
    <row r="784" spans="4:40" ht="18.75">
      <c r="D784" s="96"/>
      <c r="L784" s="96"/>
      <c r="AK784" s="242"/>
      <c r="AN784" s="239"/>
    </row>
    <row r="785" spans="4:40" ht="18.75">
      <c r="D785" s="96"/>
      <c r="L785" s="96"/>
      <c r="AK785" s="242"/>
      <c r="AN785" s="239"/>
    </row>
    <row r="786" spans="4:40" ht="18.75">
      <c r="D786" s="96"/>
      <c r="L786" s="96"/>
      <c r="AK786" s="242"/>
      <c r="AN786" s="239"/>
    </row>
    <row r="787" spans="4:40" ht="18.75">
      <c r="D787" s="96"/>
      <c r="L787" s="96"/>
      <c r="AK787" s="242"/>
      <c r="AN787" s="239"/>
    </row>
    <row r="788" spans="4:40" ht="18.75">
      <c r="D788" s="96"/>
      <c r="L788" s="96"/>
      <c r="AK788" s="242"/>
      <c r="AN788" s="239"/>
    </row>
    <row r="789" spans="4:40" ht="18.75">
      <c r="D789" s="96"/>
      <c r="L789" s="96"/>
      <c r="AK789" s="242"/>
      <c r="AN789" s="239"/>
    </row>
    <row r="790" spans="4:40" ht="18.75">
      <c r="D790" s="96"/>
      <c r="L790" s="96"/>
      <c r="AK790" s="242"/>
      <c r="AN790" s="239"/>
    </row>
    <row r="791" spans="4:40" ht="18.75">
      <c r="D791" s="96"/>
      <c r="L791" s="96"/>
      <c r="AK791" s="242"/>
      <c r="AN791" s="239"/>
    </row>
    <row r="792" spans="4:40" ht="18.75">
      <c r="D792" s="96"/>
      <c r="L792" s="96"/>
      <c r="AK792" s="242"/>
      <c r="AN792" s="239"/>
    </row>
    <row r="793" spans="4:40" ht="18.75">
      <c r="D793" s="96"/>
      <c r="L793" s="96"/>
      <c r="AK793" s="242"/>
      <c r="AN793" s="239"/>
    </row>
    <row r="794" spans="4:40" ht="18.75">
      <c r="D794" s="96"/>
      <c r="L794" s="96"/>
      <c r="AK794" s="242"/>
      <c r="AN794" s="239"/>
    </row>
    <row r="795" spans="4:40" ht="18.75">
      <c r="D795" s="96"/>
      <c r="L795" s="96"/>
      <c r="AK795" s="242"/>
      <c r="AN795" s="239"/>
    </row>
    <row r="796" spans="4:40" ht="18.75">
      <c r="D796" s="96"/>
      <c r="L796" s="96"/>
      <c r="AK796" s="242"/>
      <c r="AN796" s="239"/>
    </row>
    <row r="797" spans="4:40" ht="18.75">
      <c r="D797" s="96"/>
      <c r="L797" s="96"/>
      <c r="AK797" s="242"/>
      <c r="AN797" s="239"/>
    </row>
    <row r="798" spans="4:40" ht="18.75">
      <c r="D798" s="96"/>
      <c r="L798" s="96"/>
      <c r="AK798" s="242"/>
      <c r="AN798" s="239"/>
    </row>
    <row r="799" spans="4:40" ht="18.75">
      <c r="D799" s="96"/>
      <c r="L799" s="96"/>
      <c r="AK799" s="242"/>
      <c r="AN799" s="239"/>
    </row>
    <row r="800" spans="4:40" ht="18.75">
      <c r="D800" s="96"/>
      <c r="L800" s="96"/>
      <c r="AK800" s="242"/>
      <c r="AN800" s="239"/>
    </row>
    <row r="801" spans="4:40" ht="18.75">
      <c r="D801" s="96"/>
      <c r="L801" s="96"/>
      <c r="AK801" s="242"/>
      <c r="AN801" s="239"/>
    </row>
    <row r="802" spans="4:40" ht="18.75">
      <c r="D802" s="96"/>
      <c r="L802" s="96"/>
      <c r="AK802" s="242"/>
      <c r="AN802" s="239"/>
    </row>
    <row r="803" spans="4:40" ht="18.75">
      <c r="D803" s="96"/>
      <c r="L803" s="96"/>
      <c r="AK803" s="242"/>
      <c r="AN803" s="239"/>
    </row>
    <row r="804" spans="4:40" ht="18.75">
      <c r="D804" s="96"/>
      <c r="L804" s="96"/>
      <c r="AK804" s="242"/>
      <c r="AN804" s="239"/>
    </row>
    <row r="805" spans="4:40" ht="18.75">
      <c r="D805" s="96"/>
      <c r="L805" s="96"/>
      <c r="AK805" s="242"/>
      <c r="AN805" s="239"/>
    </row>
    <row r="806" spans="4:40" ht="18.75">
      <c r="D806" s="96"/>
      <c r="L806" s="96"/>
      <c r="AK806" s="242"/>
      <c r="AN806" s="239"/>
    </row>
    <row r="807" spans="4:40" ht="18.75">
      <c r="D807" s="96"/>
      <c r="L807" s="96"/>
      <c r="AK807" s="242"/>
      <c r="AN807" s="239"/>
    </row>
    <row r="808" spans="4:40" ht="18.75">
      <c r="D808" s="96"/>
      <c r="L808" s="96"/>
      <c r="AK808" s="242"/>
      <c r="AN808" s="239"/>
    </row>
    <row r="809" spans="4:40" ht="18.75">
      <c r="D809" s="96"/>
      <c r="L809" s="96"/>
      <c r="AK809" s="242"/>
      <c r="AN809" s="239"/>
    </row>
    <row r="810" spans="4:40" ht="18.75">
      <c r="D810" s="96"/>
      <c r="L810" s="96"/>
      <c r="AK810" s="242"/>
      <c r="AN810" s="239"/>
    </row>
    <row r="811" spans="4:40" ht="18.75">
      <c r="D811" s="96"/>
      <c r="L811" s="96"/>
      <c r="AK811" s="242"/>
      <c r="AN811" s="239"/>
    </row>
    <row r="812" spans="4:40" ht="18.75">
      <c r="D812" s="96"/>
      <c r="L812" s="96"/>
      <c r="AK812" s="242"/>
      <c r="AN812" s="239"/>
    </row>
    <row r="813" spans="4:40" ht="18.75">
      <c r="D813" s="96"/>
      <c r="L813" s="96"/>
      <c r="AK813" s="242"/>
      <c r="AN813" s="239"/>
    </row>
    <row r="814" spans="4:40" ht="18.75">
      <c r="D814" s="96"/>
      <c r="L814" s="96"/>
      <c r="AK814" s="242"/>
      <c r="AN814" s="239"/>
    </row>
    <row r="815" spans="4:40" ht="18.75">
      <c r="D815" s="96"/>
      <c r="L815" s="96"/>
      <c r="AK815" s="242"/>
      <c r="AN815" s="239"/>
    </row>
    <row r="816" spans="4:40" ht="18.75">
      <c r="D816" s="96"/>
      <c r="L816" s="96"/>
      <c r="AK816" s="242"/>
      <c r="AN816" s="239"/>
    </row>
    <row r="817" spans="4:40" ht="18.75">
      <c r="D817" s="96"/>
      <c r="L817" s="96"/>
      <c r="AK817" s="242"/>
      <c r="AN817" s="239"/>
    </row>
    <row r="818" spans="4:40" ht="18.75">
      <c r="D818" s="96"/>
      <c r="L818" s="96"/>
      <c r="AK818" s="242"/>
      <c r="AN818" s="239"/>
    </row>
    <row r="819" spans="4:40" ht="18.75">
      <c r="D819" s="96"/>
      <c r="L819" s="96"/>
      <c r="AK819" s="242"/>
      <c r="AN819" s="239"/>
    </row>
    <row r="820" spans="4:40" ht="18.75">
      <c r="D820" s="96"/>
      <c r="L820" s="96"/>
      <c r="AK820" s="242"/>
      <c r="AN820" s="239"/>
    </row>
    <row r="821" spans="4:40" ht="18.75">
      <c r="D821" s="96"/>
      <c r="L821" s="96"/>
      <c r="AK821" s="242"/>
      <c r="AN821" s="239"/>
    </row>
    <row r="822" spans="4:40" ht="18.75">
      <c r="D822" s="96"/>
      <c r="L822" s="96"/>
      <c r="AK822" s="242"/>
      <c r="AN822" s="239"/>
    </row>
    <row r="823" spans="4:40" ht="18.75">
      <c r="D823" s="96"/>
      <c r="L823" s="96"/>
      <c r="AK823" s="242"/>
      <c r="AN823" s="239"/>
    </row>
    <row r="824" spans="4:40" ht="18.75">
      <c r="D824" s="96"/>
      <c r="L824" s="96"/>
      <c r="AK824" s="242"/>
      <c r="AN824" s="239"/>
    </row>
    <row r="825" spans="4:40" ht="18.75">
      <c r="D825" s="96"/>
      <c r="L825" s="96"/>
      <c r="AK825" s="242"/>
      <c r="AN825" s="239"/>
    </row>
    <row r="826" spans="4:40" ht="18.75">
      <c r="D826" s="96"/>
      <c r="L826" s="96"/>
      <c r="AK826" s="242"/>
      <c r="AN826" s="239"/>
    </row>
    <row r="827" spans="4:40" ht="18.75">
      <c r="D827" s="96"/>
      <c r="L827" s="96"/>
      <c r="AK827" s="242"/>
      <c r="AN827" s="239"/>
    </row>
    <row r="828" spans="4:40" ht="18.75">
      <c r="D828" s="96"/>
      <c r="L828" s="96"/>
      <c r="AK828" s="242"/>
      <c r="AN828" s="239"/>
    </row>
    <row r="829" spans="4:40" ht="18.75">
      <c r="D829" s="96"/>
      <c r="L829" s="96"/>
      <c r="AK829" s="242"/>
      <c r="AN829" s="239"/>
    </row>
    <row r="830" spans="4:40" ht="18.75">
      <c r="D830" s="96"/>
      <c r="L830" s="96"/>
      <c r="AK830" s="242"/>
      <c r="AN830" s="239"/>
    </row>
    <row r="831" spans="4:40" ht="18.75">
      <c r="D831" s="96"/>
      <c r="L831" s="96"/>
      <c r="AK831" s="242"/>
      <c r="AN831" s="239"/>
    </row>
    <row r="832" spans="4:40" ht="18.75">
      <c r="D832" s="96"/>
      <c r="L832" s="96"/>
      <c r="AK832" s="242"/>
      <c r="AN832" s="239"/>
    </row>
    <row r="833" spans="4:40" ht="18.75">
      <c r="D833" s="96"/>
      <c r="L833" s="96"/>
      <c r="AK833" s="242"/>
      <c r="AN833" s="239"/>
    </row>
    <row r="834" spans="4:40" ht="18.75">
      <c r="D834" s="96"/>
      <c r="L834" s="96"/>
      <c r="AK834" s="242"/>
      <c r="AN834" s="239"/>
    </row>
    <row r="835" spans="4:40" ht="18.75">
      <c r="D835" s="96"/>
      <c r="L835" s="96"/>
      <c r="AK835" s="242"/>
      <c r="AN835" s="239"/>
    </row>
    <row r="836" spans="4:40" ht="18.75">
      <c r="D836" s="96"/>
      <c r="L836" s="96"/>
      <c r="AK836" s="242"/>
      <c r="AN836" s="239"/>
    </row>
    <row r="837" spans="4:40" ht="18.75">
      <c r="D837" s="96"/>
      <c r="L837" s="96"/>
      <c r="AK837" s="242"/>
      <c r="AN837" s="239"/>
    </row>
    <row r="838" spans="4:40" ht="18.75">
      <c r="D838" s="96"/>
      <c r="L838" s="96"/>
      <c r="AK838" s="242"/>
      <c r="AN838" s="239"/>
    </row>
    <row r="839" spans="4:40" ht="18.75">
      <c r="D839" s="96"/>
      <c r="L839" s="96"/>
      <c r="AK839" s="242"/>
      <c r="AN839" s="239"/>
    </row>
    <row r="840" spans="4:40" ht="18.75">
      <c r="D840" s="96"/>
      <c r="L840" s="96"/>
      <c r="AK840" s="242"/>
      <c r="AN840" s="239"/>
    </row>
    <row r="841" spans="4:40" ht="18.75">
      <c r="D841" s="96"/>
      <c r="L841" s="96"/>
      <c r="AK841" s="242"/>
      <c r="AN841" s="239"/>
    </row>
    <row r="842" spans="4:40" ht="18.75">
      <c r="D842" s="96"/>
      <c r="L842" s="96"/>
      <c r="AK842" s="242"/>
      <c r="AN842" s="239"/>
    </row>
    <row r="843" spans="4:40" ht="18.75">
      <c r="D843" s="96"/>
      <c r="L843" s="96"/>
      <c r="AK843" s="242"/>
      <c r="AN843" s="239"/>
    </row>
    <row r="844" spans="4:40" ht="18.75">
      <c r="D844" s="96"/>
      <c r="L844" s="96"/>
      <c r="AK844" s="242"/>
      <c r="AN844" s="239"/>
    </row>
    <row r="845" spans="4:40" ht="18.75">
      <c r="D845" s="96"/>
      <c r="L845" s="96"/>
      <c r="AK845" s="242"/>
      <c r="AN845" s="239"/>
    </row>
    <row r="846" spans="4:40" ht="18.75">
      <c r="D846" s="96"/>
      <c r="L846" s="96"/>
      <c r="AK846" s="242"/>
      <c r="AN846" s="239"/>
    </row>
    <row r="847" spans="4:40" ht="18.75">
      <c r="D847" s="96"/>
      <c r="L847" s="96"/>
      <c r="AK847" s="242"/>
      <c r="AN847" s="239"/>
    </row>
    <row r="848" spans="4:40" ht="18.75">
      <c r="D848" s="96"/>
      <c r="L848" s="96"/>
      <c r="AK848" s="242"/>
      <c r="AN848" s="239"/>
    </row>
    <row r="849" spans="4:40" ht="18.75">
      <c r="D849" s="96"/>
      <c r="L849" s="96"/>
      <c r="AK849" s="242"/>
      <c r="AN849" s="239"/>
    </row>
    <row r="850" spans="4:40" ht="18.75">
      <c r="D850" s="96"/>
      <c r="L850" s="96"/>
      <c r="AK850" s="242"/>
      <c r="AN850" s="239"/>
    </row>
    <row r="851" spans="4:40" ht="18.75">
      <c r="D851" s="96"/>
      <c r="L851" s="96"/>
      <c r="AK851" s="242"/>
      <c r="AN851" s="239"/>
    </row>
    <row r="852" spans="4:40" ht="18.75">
      <c r="D852" s="96"/>
      <c r="L852" s="96"/>
      <c r="AK852" s="242"/>
      <c r="AN852" s="239"/>
    </row>
    <row r="853" spans="4:40" ht="18.75">
      <c r="D853" s="96"/>
      <c r="L853" s="96"/>
      <c r="AK853" s="242"/>
      <c r="AN853" s="239"/>
    </row>
    <row r="854" spans="4:40" ht="18.75">
      <c r="D854" s="96"/>
      <c r="L854" s="96"/>
      <c r="AK854" s="242"/>
      <c r="AN854" s="239"/>
    </row>
    <row r="855" spans="4:40" ht="18.75">
      <c r="D855" s="96"/>
      <c r="L855" s="96"/>
      <c r="AK855" s="242"/>
      <c r="AN855" s="239"/>
    </row>
    <row r="856" spans="4:40" ht="18.75">
      <c r="D856" s="96"/>
      <c r="L856" s="96"/>
      <c r="AK856" s="242"/>
      <c r="AN856" s="239"/>
    </row>
    <row r="857" spans="4:40" ht="18.75">
      <c r="D857" s="96"/>
      <c r="L857" s="96"/>
      <c r="AK857" s="242"/>
      <c r="AN857" s="239"/>
    </row>
    <row r="858" spans="4:40" ht="18.75">
      <c r="D858" s="96"/>
      <c r="L858" s="96"/>
      <c r="AK858" s="242"/>
      <c r="AN858" s="239"/>
    </row>
    <row r="859" spans="4:40" ht="18.75">
      <c r="D859" s="96"/>
      <c r="L859" s="96"/>
      <c r="AK859" s="242"/>
      <c r="AN859" s="239"/>
    </row>
    <row r="860" spans="4:40" ht="18.75">
      <c r="D860" s="96"/>
      <c r="L860" s="96"/>
      <c r="AK860" s="242"/>
      <c r="AN860" s="239"/>
    </row>
    <row r="861" spans="4:40" ht="18.75">
      <c r="D861" s="96"/>
      <c r="L861" s="96"/>
      <c r="AK861" s="242"/>
      <c r="AN861" s="239"/>
    </row>
    <row r="862" spans="4:40" ht="18.75">
      <c r="D862" s="96"/>
      <c r="L862" s="96"/>
      <c r="AK862" s="242"/>
      <c r="AN862" s="239"/>
    </row>
    <row r="863" spans="4:40" ht="18.75">
      <c r="D863" s="96"/>
      <c r="L863" s="96"/>
      <c r="AK863" s="242"/>
      <c r="AN863" s="239"/>
    </row>
    <row r="864" spans="4:40" ht="18.75">
      <c r="D864" s="96"/>
      <c r="L864" s="96"/>
      <c r="AK864" s="242"/>
      <c r="AN864" s="239"/>
    </row>
    <row r="865" spans="4:40" ht="18.75">
      <c r="D865" s="96"/>
      <c r="L865" s="96"/>
      <c r="AK865" s="242"/>
      <c r="AN865" s="239"/>
    </row>
    <row r="866" spans="4:40" ht="18.75">
      <c r="D866" s="96"/>
      <c r="L866" s="96"/>
      <c r="AK866" s="242"/>
      <c r="AN866" s="239"/>
    </row>
    <row r="867" spans="4:40" ht="18.75">
      <c r="D867" s="96"/>
      <c r="L867" s="96"/>
      <c r="AK867" s="242"/>
      <c r="AN867" s="239"/>
    </row>
    <row r="868" spans="4:40" ht="18.75">
      <c r="D868" s="96"/>
      <c r="L868" s="96"/>
      <c r="AK868" s="242"/>
      <c r="AN868" s="239"/>
    </row>
    <row r="869" spans="4:40" ht="18.75">
      <c r="D869" s="96"/>
      <c r="L869" s="96"/>
      <c r="AK869" s="242"/>
      <c r="AN869" s="239"/>
    </row>
    <row r="870" spans="4:40" ht="18.75">
      <c r="D870" s="96"/>
      <c r="L870" s="96"/>
      <c r="AK870" s="242"/>
      <c r="AN870" s="239"/>
    </row>
    <row r="871" spans="4:40" ht="18.75">
      <c r="D871" s="96"/>
      <c r="L871" s="96"/>
      <c r="AK871" s="242"/>
      <c r="AN871" s="239"/>
    </row>
    <row r="872" spans="4:40" ht="18.75">
      <c r="D872" s="96"/>
      <c r="L872" s="96"/>
      <c r="AK872" s="242"/>
      <c r="AN872" s="239"/>
    </row>
    <row r="873" spans="4:40" ht="18.75">
      <c r="D873" s="96"/>
      <c r="L873" s="96"/>
      <c r="AK873" s="242"/>
      <c r="AN873" s="239"/>
    </row>
    <row r="874" spans="4:40" ht="18.75">
      <c r="D874" s="96"/>
      <c r="L874" s="96"/>
      <c r="AK874" s="242"/>
      <c r="AN874" s="239"/>
    </row>
    <row r="875" spans="4:40" ht="18.75">
      <c r="D875" s="96"/>
      <c r="L875" s="96"/>
      <c r="AK875" s="242"/>
      <c r="AN875" s="239"/>
    </row>
    <row r="876" spans="4:40" ht="18.75">
      <c r="D876" s="96"/>
      <c r="L876" s="96"/>
      <c r="AK876" s="242"/>
      <c r="AN876" s="239"/>
    </row>
    <row r="877" spans="4:40" ht="18.75">
      <c r="D877" s="96"/>
      <c r="L877" s="96"/>
      <c r="AK877" s="242"/>
      <c r="AN877" s="239"/>
    </row>
    <row r="878" spans="4:40" ht="18.75">
      <c r="D878" s="96"/>
      <c r="L878" s="96"/>
      <c r="AK878" s="242"/>
      <c r="AN878" s="239"/>
    </row>
    <row r="879" spans="4:40" ht="18.75">
      <c r="D879" s="96"/>
      <c r="L879" s="96"/>
      <c r="AK879" s="242"/>
      <c r="AN879" s="239"/>
    </row>
    <row r="880" spans="4:40" ht="18.75">
      <c r="D880" s="96"/>
      <c r="L880" s="96"/>
      <c r="AK880" s="242"/>
      <c r="AN880" s="239"/>
    </row>
    <row r="881" spans="4:40" ht="18.75">
      <c r="D881" s="96"/>
      <c r="L881" s="96"/>
      <c r="AK881" s="242"/>
      <c r="AN881" s="239"/>
    </row>
    <row r="882" spans="4:40" ht="18.75">
      <c r="D882" s="96"/>
      <c r="L882" s="96"/>
      <c r="AK882" s="242"/>
      <c r="AN882" s="239"/>
    </row>
    <row r="883" spans="4:40" ht="18.75">
      <c r="D883" s="96"/>
      <c r="L883" s="96"/>
      <c r="AK883" s="242"/>
      <c r="AN883" s="239"/>
    </row>
    <row r="884" spans="4:40" ht="18.75">
      <c r="D884" s="96"/>
      <c r="L884" s="96"/>
      <c r="AK884" s="242"/>
      <c r="AN884" s="239"/>
    </row>
    <row r="885" spans="4:40" ht="18.75">
      <c r="D885" s="96"/>
      <c r="L885" s="96"/>
      <c r="AK885" s="242"/>
      <c r="AN885" s="239"/>
    </row>
    <row r="886" spans="4:40" ht="18.75">
      <c r="D886" s="96"/>
      <c r="L886" s="96"/>
      <c r="AK886" s="242"/>
      <c r="AN886" s="239"/>
    </row>
    <row r="887" spans="4:40" ht="18.75">
      <c r="D887" s="96"/>
      <c r="L887" s="96"/>
      <c r="AK887" s="242"/>
      <c r="AN887" s="239"/>
    </row>
    <row r="888" spans="4:40" ht="18.75">
      <c r="D888" s="96"/>
      <c r="L888" s="96"/>
      <c r="AK888" s="242"/>
      <c r="AN888" s="239"/>
    </row>
    <row r="889" spans="4:40" ht="18.75">
      <c r="D889" s="96"/>
      <c r="L889" s="96"/>
      <c r="AK889" s="242"/>
      <c r="AN889" s="239"/>
    </row>
    <row r="890" spans="4:40" ht="18.75">
      <c r="D890" s="96"/>
      <c r="L890" s="96"/>
      <c r="AK890" s="242"/>
      <c r="AN890" s="239"/>
    </row>
    <row r="891" spans="4:40" ht="18.75">
      <c r="D891" s="96"/>
      <c r="L891" s="96"/>
      <c r="AK891" s="242"/>
      <c r="AN891" s="239"/>
    </row>
    <row r="892" spans="4:40" ht="18.75">
      <c r="D892" s="96"/>
      <c r="L892" s="96"/>
      <c r="AK892" s="242"/>
      <c r="AN892" s="239"/>
    </row>
    <row r="893" spans="4:40" ht="18.75">
      <c r="D893" s="96"/>
      <c r="L893" s="96"/>
      <c r="AK893" s="242"/>
      <c r="AN893" s="239"/>
    </row>
    <row r="894" spans="4:40" ht="18.75">
      <c r="D894" s="96"/>
      <c r="L894" s="96"/>
      <c r="AK894" s="242"/>
      <c r="AN894" s="239"/>
    </row>
    <row r="895" spans="4:40" ht="18.75">
      <c r="D895" s="96"/>
      <c r="L895" s="96"/>
      <c r="AK895" s="242"/>
      <c r="AN895" s="239"/>
    </row>
    <row r="896" spans="4:40" ht="18.75">
      <c r="D896" s="96"/>
      <c r="L896" s="96"/>
      <c r="AK896" s="242"/>
      <c r="AN896" s="239"/>
    </row>
    <row r="897" spans="4:40" ht="18.75">
      <c r="D897" s="96"/>
      <c r="L897" s="96"/>
      <c r="AK897" s="242"/>
      <c r="AN897" s="239"/>
    </row>
    <row r="898" spans="4:40" ht="18.75">
      <c r="D898" s="96"/>
      <c r="L898" s="96"/>
      <c r="AK898" s="242"/>
      <c r="AN898" s="239"/>
    </row>
    <row r="899" spans="4:40" ht="18.75">
      <c r="D899" s="96"/>
      <c r="L899" s="96"/>
      <c r="AK899" s="242"/>
      <c r="AN899" s="239"/>
    </row>
    <row r="900" spans="4:40" ht="18.75">
      <c r="D900" s="96"/>
      <c r="L900" s="96"/>
      <c r="AK900" s="242"/>
      <c r="AN900" s="239"/>
    </row>
    <row r="901" spans="4:40" ht="18.75">
      <c r="D901" s="96"/>
      <c r="L901" s="96"/>
      <c r="AK901" s="242"/>
      <c r="AN901" s="239"/>
    </row>
    <row r="902" spans="4:40" ht="18.75">
      <c r="D902" s="96"/>
      <c r="L902" s="96"/>
      <c r="AK902" s="242"/>
      <c r="AN902" s="239"/>
    </row>
    <row r="903" spans="4:40" ht="18.75">
      <c r="D903" s="96"/>
      <c r="L903" s="96"/>
      <c r="AK903" s="242"/>
      <c r="AN903" s="239"/>
    </row>
    <row r="904" spans="4:40" ht="18.75">
      <c r="D904" s="96"/>
      <c r="L904" s="96"/>
      <c r="AK904" s="242"/>
      <c r="AN904" s="239"/>
    </row>
    <row r="905" spans="4:40" ht="18.75">
      <c r="D905" s="96"/>
      <c r="L905" s="96"/>
      <c r="AK905" s="242"/>
      <c r="AN905" s="239"/>
    </row>
    <row r="906" spans="4:40" ht="18.75">
      <c r="D906" s="96"/>
      <c r="L906" s="96"/>
      <c r="AK906" s="242"/>
      <c r="AN906" s="239"/>
    </row>
    <row r="907" spans="4:40" ht="18.75">
      <c r="D907" s="96"/>
      <c r="L907" s="96"/>
      <c r="AK907" s="242"/>
      <c r="AN907" s="239"/>
    </row>
    <row r="908" spans="4:40" ht="18.75">
      <c r="D908" s="96"/>
      <c r="L908" s="96"/>
      <c r="AK908" s="242"/>
      <c r="AN908" s="239"/>
    </row>
    <row r="909" spans="4:40" ht="18.75">
      <c r="D909" s="96"/>
      <c r="L909" s="96"/>
      <c r="AK909" s="242"/>
      <c r="AN909" s="239"/>
    </row>
    <row r="910" spans="4:40" ht="18.75">
      <c r="D910" s="96"/>
      <c r="L910" s="96"/>
      <c r="AK910" s="242"/>
      <c r="AN910" s="239"/>
    </row>
    <row r="911" spans="4:40" ht="18.75">
      <c r="D911" s="96"/>
      <c r="L911" s="96"/>
      <c r="AK911" s="242"/>
      <c r="AN911" s="239"/>
    </row>
    <row r="912" spans="4:40" ht="18.75">
      <c r="D912" s="96"/>
      <c r="L912" s="96"/>
      <c r="AK912" s="242"/>
      <c r="AN912" s="239"/>
    </row>
    <row r="913" spans="4:40" ht="18.75">
      <c r="D913" s="96"/>
      <c r="L913" s="96"/>
      <c r="AK913" s="242"/>
      <c r="AN913" s="239"/>
    </row>
    <row r="914" spans="4:40" ht="18.75">
      <c r="D914" s="96"/>
      <c r="L914" s="96"/>
      <c r="AK914" s="242"/>
      <c r="AN914" s="239"/>
    </row>
    <row r="915" spans="4:40" ht="18.75">
      <c r="D915" s="96"/>
      <c r="L915" s="96"/>
      <c r="AK915" s="242"/>
      <c r="AN915" s="239"/>
    </row>
    <row r="916" spans="4:40" ht="18.75">
      <c r="D916" s="96"/>
      <c r="L916" s="96"/>
      <c r="AK916" s="242"/>
      <c r="AN916" s="239"/>
    </row>
    <row r="917" spans="4:40" ht="18.75">
      <c r="D917" s="96"/>
      <c r="L917" s="96"/>
      <c r="AK917" s="242"/>
      <c r="AN917" s="239"/>
    </row>
    <row r="918" spans="4:40" ht="18.75">
      <c r="D918" s="96"/>
      <c r="L918" s="96"/>
      <c r="AK918" s="242"/>
      <c r="AN918" s="239"/>
    </row>
    <row r="919" spans="4:40" ht="18.75">
      <c r="D919" s="96"/>
      <c r="L919" s="96"/>
      <c r="AK919" s="242"/>
      <c r="AN919" s="239"/>
    </row>
    <row r="920" spans="4:40" ht="18.75">
      <c r="D920" s="96"/>
      <c r="L920" s="96"/>
      <c r="AK920" s="242"/>
      <c r="AN920" s="239"/>
    </row>
    <row r="921" spans="4:40" ht="18.75">
      <c r="D921" s="96"/>
      <c r="L921" s="96"/>
      <c r="AK921" s="242"/>
      <c r="AN921" s="239"/>
    </row>
    <row r="922" spans="4:40" ht="18.75">
      <c r="D922" s="96"/>
      <c r="L922" s="96"/>
      <c r="AK922" s="242"/>
      <c r="AN922" s="239"/>
    </row>
    <row r="923" spans="4:40" ht="18.75">
      <c r="D923" s="96"/>
      <c r="L923" s="96"/>
      <c r="AK923" s="242"/>
      <c r="AN923" s="239"/>
    </row>
    <row r="924" spans="4:40" ht="18.75">
      <c r="D924" s="96"/>
      <c r="L924" s="96"/>
      <c r="AK924" s="242"/>
      <c r="AN924" s="239"/>
    </row>
    <row r="925" spans="4:40" ht="18.75">
      <c r="D925" s="96"/>
      <c r="L925" s="96"/>
      <c r="AK925" s="242"/>
      <c r="AN925" s="239"/>
    </row>
    <row r="926" spans="4:40" ht="18.75">
      <c r="D926" s="96"/>
      <c r="L926" s="96"/>
      <c r="AK926" s="242"/>
      <c r="AN926" s="239"/>
    </row>
    <row r="927" spans="4:40" ht="18.75">
      <c r="D927" s="96"/>
      <c r="L927" s="96"/>
      <c r="AK927" s="242"/>
      <c r="AN927" s="239"/>
    </row>
    <row r="928" spans="4:40" ht="18.75">
      <c r="D928" s="96"/>
      <c r="L928" s="96"/>
      <c r="AK928" s="242"/>
      <c r="AN928" s="239"/>
    </row>
    <row r="929" spans="4:40" ht="18.75">
      <c r="D929" s="96"/>
      <c r="L929" s="96"/>
      <c r="AK929" s="242"/>
      <c r="AN929" s="239"/>
    </row>
    <row r="930" spans="4:40" ht="18.75">
      <c r="D930" s="96"/>
      <c r="L930" s="96"/>
      <c r="AK930" s="242"/>
      <c r="AN930" s="239"/>
    </row>
    <row r="931" spans="4:40" ht="18.75">
      <c r="D931" s="96"/>
      <c r="L931" s="96"/>
      <c r="AK931" s="242"/>
      <c r="AN931" s="239"/>
    </row>
    <row r="932" spans="4:40" ht="18.75">
      <c r="D932" s="96"/>
      <c r="L932" s="96"/>
      <c r="AK932" s="242"/>
      <c r="AN932" s="239"/>
    </row>
    <row r="933" spans="4:40" ht="18.75">
      <c r="D933" s="96"/>
      <c r="L933" s="96"/>
      <c r="AK933" s="242"/>
      <c r="AN933" s="239"/>
    </row>
    <row r="934" spans="4:40" ht="18.75">
      <c r="D934" s="96"/>
      <c r="L934" s="96"/>
      <c r="AK934" s="242"/>
      <c r="AN934" s="239"/>
    </row>
    <row r="935" spans="4:40" ht="18.75">
      <c r="D935" s="96"/>
      <c r="L935" s="96"/>
      <c r="AK935" s="242"/>
      <c r="AN935" s="239"/>
    </row>
    <row r="936" spans="4:40" ht="18.75">
      <c r="D936" s="96"/>
      <c r="L936" s="96"/>
      <c r="AK936" s="242"/>
      <c r="AN936" s="239"/>
    </row>
    <row r="937" spans="4:40" ht="18.75">
      <c r="D937" s="96"/>
      <c r="L937" s="96"/>
      <c r="AK937" s="242"/>
      <c r="AN937" s="239"/>
    </row>
    <row r="938" spans="4:40" ht="18.75">
      <c r="D938" s="96"/>
      <c r="L938" s="96"/>
      <c r="AK938" s="242"/>
      <c r="AN938" s="239"/>
    </row>
    <row r="939" spans="4:40" ht="18.75">
      <c r="D939" s="96"/>
      <c r="L939" s="96"/>
      <c r="AK939" s="242"/>
      <c r="AN939" s="239"/>
    </row>
    <row r="940" spans="4:40" ht="18.75">
      <c r="D940" s="96"/>
      <c r="L940" s="96"/>
      <c r="AK940" s="242"/>
      <c r="AN940" s="239"/>
    </row>
    <row r="941" spans="4:40" ht="18.75">
      <c r="D941" s="96"/>
      <c r="L941" s="96"/>
      <c r="AK941" s="242"/>
      <c r="AN941" s="239"/>
    </row>
    <row r="942" spans="4:40" ht="18.75">
      <c r="D942" s="96"/>
      <c r="L942" s="96"/>
      <c r="AK942" s="242"/>
      <c r="AN942" s="239"/>
    </row>
    <row r="943" spans="4:40" ht="18.75">
      <c r="D943" s="96"/>
      <c r="L943" s="96"/>
      <c r="AK943" s="242"/>
      <c r="AN943" s="239"/>
    </row>
    <row r="944" spans="4:40" ht="18.75">
      <c r="D944" s="96"/>
      <c r="L944" s="96"/>
      <c r="AK944" s="242"/>
      <c r="AN944" s="239"/>
    </row>
    <row r="945" spans="4:40" ht="18.75">
      <c r="D945" s="96"/>
      <c r="L945" s="96"/>
      <c r="AK945" s="242"/>
      <c r="AN945" s="239"/>
    </row>
    <row r="946" spans="4:40" ht="18.75">
      <c r="D946" s="96"/>
      <c r="L946" s="96"/>
      <c r="AK946" s="242"/>
      <c r="AN946" s="239"/>
    </row>
    <row r="947" spans="4:40" ht="18.75">
      <c r="D947" s="96"/>
      <c r="L947" s="96"/>
      <c r="AK947" s="242"/>
      <c r="AN947" s="239"/>
    </row>
    <row r="948" spans="4:40" ht="18.75">
      <c r="D948" s="96"/>
      <c r="L948" s="96"/>
      <c r="AK948" s="242"/>
      <c r="AN948" s="239"/>
    </row>
    <row r="949" spans="4:40" ht="18.75">
      <c r="D949" s="96"/>
      <c r="L949" s="96"/>
      <c r="AK949" s="242"/>
      <c r="AN949" s="239"/>
    </row>
    <row r="950" spans="4:40" ht="18.75">
      <c r="D950" s="96"/>
      <c r="L950" s="96"/>
      <c r="AK950" s="242"/>
      <c r="AN950" s="239"/>
    </row>
    <row r="951" spans="4:40" ht="18.75">
      <c r="D951" s="96"/>
      <c r="L951" s="96"/>
      <c r="AK951" s="242"/>
      <c r="AN951" s="239"/>
    </row>
    <row r="952" spans="4:40" ht="18.75">
      <c r="D952" s="96"/>
      <c r="L952" s="96"/>
      <c r="AK952" s="242"/>
      <c r="AN952" s="239"/>
    </row>
    <row r="953" spans="4:40" ht="18.75">
      <c r="D953" s="96"/>
      <c r="L953" s="96"/>
      <c r="AK953" s="242"/>
      <c r="AN953" s="239"/>
    </row>
    <row r="954" spans="4:40" ht="18.75">
      <c r="D954" s="96"/>
      <c r="L954" s="96"/>
      <c r="AK954" s="242"/>
      <c r="AN954" s="239"/>
    </row>
    <row r="955" spans="4:40" ht="18.75">
      <c r="D955" s="96"/>
      <c r="L955" s="96"/>
      <c r="AK955" s="242"/>
      <c r="AN955" s="239"/>
    </row>
    <row r="956" spans="4:40" ht="18.75">
      <c r="D956" s="96"/>
      <c r="L956" s="96"/>
      <c r="AK956" s="242"/>
      <c r="AN956" s="239"/>
    </row>
    <row r="957" spans="4:40" ht="18.75">
      <c r="D957" s="96"/>
      <c r="L957" s="96"/>
      <c r="AK957" s="242"/>
      <c r="AN957" s="239"/>
    </row>
    <row r="958" spans="4:40" ht="18.75">
      <c r="D958" s="96"/>
      <c r="L958" s="96"/>
      <c r="AK958" s="242"/>
      <c r="AN958" s="239"/>
    </row>
    <row r="959" spans="4:40" ht="18.75">
      <c r="D959" s="96"/>
      <c r="L959" s="96"/>
      <c r="AK959" s="242"/>
      <c r="AN959" s="239"/>
    </row>
    <row r="960" spans="4:40" ht="18.75">
      <c r="D960" s="96"/>
      <c r="L960" s="96"/>
      <c r="AK960" s="242"/>
      <c r="AN960" s="239"/>
    </row>
    <row r="961" spans="4:40" ht="18.75">
      <c r="D961" s="96"/>
      <c r="L961" s="96"/>
      <c r="AK961" s="242"/>
      <c r="AN961" s="239"/>
    </row>
    <row r="962" spans="4:40" ht="18.75">
      <c r="D962" s="96"/>
      <c r="L962" s="96"/>
      <c r="AK962" s="242"/>
      <c r="AN962" s="239"/>
    </row>
    <row r="963" spans="4:40" ht="18.75">
      <c r="D963" s="96"/>
      <c r="L963" s="96"/>
      <c r="AK963" s="242"/>
      <c r="AN963" s="239"/>
    </row>
    <row r="964" spans="4:40" ht="18.75">
      <c r="D964" s="96"/>
      <c r="L964" s="96"/>
      <c r="AK964" s="242"/>
      <c r="AN964" s="239"/>
    </row>
    <row r="965" spans="4:40" ht="18.75">
      <c r="D965" s="96"/>
      <c r="L965" s="96"/>
      <c r="AK965" s="242"/>
      <c r="AN965" s="239"/>
    </row>
    <row r="966" spans="4:40" ht="18.75">
      <c r="D966" s="96"/>
      <c r="L966" s="96"/>
      <c r="AK966" s="242"/>
      <c r="AN966" s="239"/>
    </row>
    <row r="967" spans="4:40" ht="18.75">
      <c r="D967" s="96"/>
      <c r="L967" s="96"/>
      <c r="AK967" s="242"/>
      <c r="AN967" s="239"/>
    </row>
    <row r="968" spans="4:40" ht="18.75">
      <c r="D968" s="96"/>
      <c r="L968" s="96"/>
      <c r="AK968" s="242"/>
      <c r="AN968" s="239"/>
    </row>
    <row r="969" spans="4:40" ht="18.75">
      <c r="D969" s="96"/>
      <c r="L969" s="96"/>
      <c r="AK969" s="242"/>
      <c r="AN969" s="239"/>
    </row>
    <row r="970" spans="4:40" ht="18.75">
      <c r="D970" s="96"/>
      <c r="L970" s="96"/>
      <c r="AK970" s="242"/>
      <c r="AN970" s="239"/>
    </row>
    <row r="971" spans="4:40" ht="18.75">
      <c r="D971" s="96"/>
      <c r="L971" s="96"/>
      <c r="AK971" s="242"/>
      <c r="AN971" s="239"/>
    </row>
    <row r="972" spans="4:40" ht="18.75">
      <c r="D972" s="96"/>
      <c r="L972" s="96"/>
      <c r="AK972" s="242"/>
      <c r="AN972" s="239"/>
    </row>
    <row r="973" spans="4:40" ht="18.75">
      <c r="D973" s="96"/>
      <c r="L973" s="96"/>
      <c r="AK973" s="242"/>
      <c r="AN973" s="239"/>
    </row>
    <row r="974" spans="4:40" ht="18.75">
      <c r="D974" s="96"/>
      <c r="L974" s="96"/>
      <c r="AK974" s="242"/>
      <c r="AN974" s="239"/>
    </row>
    <row r="975" spans="4:40" ht="18.75">
      <c r="D975" s="96"/>
      <c r="L975" s="96"/>
      <c r="AK975" s="242"/>
      <c r="AN975" s="239"/>
    </row>
    <row r="976" spans="4:40" ht="18.75">
      <c r="D976" s="96"/>
      <c r="L976" s="96"/>
      <c r="AK976" s="242"/>
      <c r="AN976" s="239"/>
    </row>
    <row r="977" spans="4:40" ht="18.75">
      <c r="D977" s="96"/>
      <c r="L977" s="96"/>
      <c r="AK977" s="242"/>
      <c r="AN977" s="239"/>
    </row>
    <row r="978" spans="4:40" ht="18.75">
      <c r="D978" s="96"/>
      <c r="L978" s="96"/>
      <c r="AK978" s="242"/>
      <c r="AN978" s="239"/>
    </row>
    <row r="979" spans="4:40" ht="18.75">
      <c r="D979" s="96"/>
      <c r="L979" s="96"/>
      <c r="AK979" s="242"/>
      <c r="AN979" s="239"/>
    </row>
    <row r="980" spans="4:40" ht="18.75">
      <c r="D980" s="96"/>
      <c r="L980" s="96"/>
      <c r="AK980" s="242"/>
      <c r="AN980" s="239"/>
    </row>
    <row r="981" spans="4:40" ht="18.75">
      <c r="D981" s="96"/>
      <c r="L981" s="96"/>
      <c r="AK981" s="242"/>
      <c r="AN981" s="239"/>
    </row>
    <row r="982" spans="4:40" ht="18.75">
      <c r="D982" s="96"/>
      <c r="L982" s="96"/>
      <c r="AK982" s="242"/>
      <c r="AN982" s="239"/>
    </row>
    <row r="983" spans="4:40" ht="18.75">
      <c r="D983" s="96"/>
      <c r="L983" s="96"/>
      <c r="AK983" s="242"/>
      <c r="AN983" s="239"/>
    </row>
    <row r="984" spans="4:40" ht="18.75">
      <c r="D984" s="96"/>
      <c r="L984" s="96"/>
      <c r="AK984" s="242"/>
      <c r="AN984" s="239"/>
    </row>
    <row r="985" spans="4:40" ht="18.75">
      <c r="D985" s="96"/>
      <c r="L985" s="96"/>
      <c r="AK985" s="242"/>
      <c r="AN985" s="239"/>
    </row>
    <row r="986" spans="4:40" ht="18.75">
      <c r="D986" s="96"/>
      <c r="L986" s="96"/>
      <c r="AK986" s="242"/>
      <c r="AN986" s="239"/>
    </row>
    <row r="987" spans="4:40" ht="18.75">
      <c r="D987" s="96"/>
      <c r="L987" s="96"/>
      <c r="AK987" s="242"/>
      <c r="AN987" s="239"/>
    </row>
    <row r="988" spans="4:40" ht="18.75">
      <c r="D988" s="96"/>
      <c r="L988" s="96"/>
      <c r="AK988" s="242"/>
      <c r="AN988" s="239"/>
    </row>
    <row r="989" spans="4:40" ht="18.75">
      <c r="D989" s="96"/>
      <c r="L989" s="96"/>
      <c r="AK989" s="242"/>
      <c r="AN989" s="239"/>
    </row>
    <row r="990" spans="4:40" ht="18.75">
      <c r="D990" s="96"/>
      <c r="L990" s="96"/>
      <c r="AK990" s="242"/>
      <c r="AN990" s="239"/>
    </row>
    <row r="991" spans="4:40" ht="18.75">
      <c r="D991" s="96"/>
      <c r="L991" s="96"/>
      <c r="AK991" s="242"/>
      <c r="AN991" s="239"/>
    </row>
    <row r="992" spans="4:40" ht="18.75">
      <c r="D992" s="96"/>
      <c r="L992" s="96"/>
      <c r="AK992" s="242"/>
      <c r="AN992" s="239"/>
    </row>
    <row r="993" spans="4:40" ht="18.75">
      <c r="D993" s="96"/>
      <c r="L993" s="96"/>
      <c r="AK993" s="242"/>
      <c r="AN993" s="239"/>
    </row>
    <row r="994" spans="4:40" ht="18.75">
      <c r="D994" s="96"/>
      <c r="L994" s="96"/>
      <c r="AK994" s="242"/>
      <c r="AN994" s="239"/>
    </row>
    <row r="995" spans="4:40" ht="18.75">
      <c r="D995" s="96"/>
      <c r="L995" s="96"/>
      <c r="AK995" s="242"/>
      <c r="AN995" s="239"/>
    </row>
  </sheetData>
  <mergeCells count="7">
    <mergeCell ref="AN67:AP67"/>
    <mergeCell ref="AN68:AP68"/>
    <mergeCell ref="Y1:AC1"/>
    <mergeCell ref="A2:B2"/>
    <mergeCell ref="A3:B4"/>
    <mergeCell ref="G3:K3"/>
    <mergeCell ref="Q3:Y3"/>
  </mergeCells>
  <conditionalFormatting sqref="F48 H48 J48 N48 P48 R48 T48 V48 X48 Z48 AB48 AD48 AF48 AH48 AJ48 AL48 AP48">
    <cfRule type="notContainsBlanks" dxfId="0" priority="1">
      <formula>LEN(TRIM(F48))&gt;0</formula>
    </cfRule>
  </conditionalFormatting>
  <printOptions horizontalCentered="1" gridLines="1"/>
  <pageMargins left="0.25" right="0.25" top="0.75" bottom="0.75" header="0" footer="0"/>
  <pageSetup paperSize="8" fitToWidth="0" pageOrder="overThenDown" orientation="landscape" cellComments="atEnd"/>
  <legacyDrawing r:id="rId1"/>
  <tableParts count="5"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X1012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4.42578125" defaultRowHeight="15.75" customHeight="1"/>
  <cols>
    <col min="1" max="1" width="23.5703125" customWidth="1"/>
    <col min="2" max="2" width="21.5703125" customWidth="1"/>
    <col min="3" max="3" width="33.5703125" customWidth="1"/>
    <col min="4" max="4" width="98.5703125" customWidth="1"/>
    <col min="5" max="5" width="77.85546875" customWidth="1"/>
  </cols>
  <sheetData>
    <row r="1" spans="1:102" ht="57.75" customHeight="1">
      <c r="A1" s="410" t="s">
        <v>215</v>
      </c>
      <c r="B1" s="411"/>
      <c r="C1" s="412"/>
      <c r="D1" s="413" t="s">
        <v>216</v>
      </c>
      <c r="E1" s="412"/>
    </row>
    <row r="2" spans="1:102" ht="70.5" customHeight="1">
      <c r="A2" s="243" t="s">
        <v>217</v>
      </c>
      <c r="B2" s="240" t="s">
        <v>218</v>
      </c>
      <c r="C2" s="244" t="str">
        <f>HYPERLINK("mailto:fourmi.bernard@gmail.com","fourmi.bernard@gmail.com")</f>
        <v>fourmi.bernard@gmail.com</v>
      </c>
      <c r="D2" s="245" t="s">
        <v>219</v>
      </c>
      <c r="E2" s="246" t="s">
        <v>220</v>
      </c>
    </row>
    <row r="3" spans="1:102" ht="56.25" customHeight="1">
      <c r="A3" s="247" t="s">
        <v>221</v>
      </c>
      <c r="B3" s="248">
        <v>43806</v>
      </c>
      <c r="C3" s="249" t="s">
        <v>222</v>
      </c>
      <c r="D3" s="250" t="s">
        <v>223</v>
      </c>
      <c r="E3" s="251" t="s">
        <v>224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</row>
    <row r="4" spans="1:102" ht="93.75">
      <c r="A4" s="247" t="s">
        <v>225</v>
      </c>
      <c r="B4" s="252">
        <v>43814</v>
      </c>
      <c r="C4" s="249" t="s">
        <v>222</v>
      </c>
      <c r="D4" s="253" t="str">
        <f>HYPERLINK("https://granfondocambrilspark.com/","Possibilité participation à la cyclosportive Cambrils Park Gran Fondo le samedi 28 mars à Cambrils. Informations et inscriptions sur https://granfondocambrilspark.com/    20% de réduction avec le code suivant: PROMOCYCLINGCD")</f>
        <v>Possibilité participation à la cyclosportive Cambrils Park Gran Fondo le samedi 28 mars à Cambrils. Informations et inscriptions sur https://granfondocambrilspark.com/    20% de réduction avec le code suivant: PROMOCYCLINGCD</v>
      </c>
      <c r="E4" s="254" t="s">
        <v>226</v>
      </c>
    </row>
    <row r="5" spans="1:102" ht="63">
      <c r="A5" s="414" t="s">
        <v>227</v>
      </c>
      <c r="B5" s="396"/>
      <c r="C5" s="415"/>
      <c r="D5" s="255" t="s">
        <v>228</v>
      </c>
      <c r="E5" s="256" t="s">
        <v>229</v>
      </c>
      <c r="F5" s="257"/>
    </row>
    <row r="6" spans="1:102" ht="12.75">
      <c r="A6" s="416" t="str">
        <f>HYPERLINK("https://www.transavia.com/fr-FR/reservez-un-vol/vols/rechercher/","Chaque participant est responsable de son mode de transport. Pas de réservation des vols par le club. Vols Transavia sur le site
https://www.transavia.com/fr-FR/reservez-un-vol/vols/rechercher/")</f>
        <v>Chaque participant est responsable de son mode de transport. Pas de réservation des vols par le club. Vols Transavia sur le site
https://www.transavia.com/fr-FR/reservez-un-vol/vols/rechercher/</v>
      </c>
      <c r="B6" s="396"/>
      <c r="C6" s="415"/>
      <c r="D6" s="258"/>
      <c r="E6" s="259" t="s">
        <v>230</v>
      </c>
      <c r="F6" s="257"/>
    </row>
    <row r="7" spans="1:102" ht="12.75">
      <c r="A7" s="417"/>
      <c r="B7" s="396"/>
      <c r="C7" s="415"/>
      <c r="D7" s="260"/>
      <c r="E7" s="261" t="s">
        <v>231</v>
      </c>
      <c r="F7" s="257"/>
    </row>
    <row r="8" spans="1:102" ht="12.75">
      <c r="A8" s="417"/>
      <c r="B8" s="396"/>
      <c r="C8" s="415"/>
      <c r="D8" s="260"/>
      <c r="E8" s="261" t="s">
        <v>232</v>
      </c>
      <c r="F8" s="257"/>
    </row>
    <row r="9" spans="1:102" ht="12.75">
      <c r="A9" s="418" t="s">
        <v>233</v>
      </c>
      <c r="B9" s="396"/>
      <c r="C9" s="415"/>
      <c r="D9" s="260"/>
      <c r="E9" s="261" t="s">
        <v>234</v>
      </c>
      <c r="F9" s="257"/>
    </row>
    <row r="10" spans="1:102" ht="12.75">
      <c r="A10" s="419"/>
      <c r="B10" s="420"/>
      <c r="C10" s="421"/>
      <c r="D10" s="260"/>
      <c r="E10" s="261" t="s">
        <v>235</v>
      </c>
      <c r="F10" s="257"/>
    </row>
    <row r="11" spans="1:102" ht="43.5" customHeight="1">
      <c r="D11" s="262" t="s">
        <v>236</v>
      </c>
      <c r="E11" s="263" t="s">
        <v>237</v>
      </c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</row>
    <row r="12" spans="1:102" ht="153" customHeight="1">
      <c r="D12" s="265" t="s">
        <v>238</v>
      </c>
      <c r="E12" s="266" t="s">
        <v>239</v>
      </c>
    </row>
    <row r="13" spans="1:102" ht="23.25" customHeight="1">
      <c r="B13" s="408" t="s">
        <v>240</v>
      </c>
      <c r="C13" s="396"/>
      <c r="D13" s="267" t="s">
        <v>241</v>
      </c>
      <c r="E13" s="268" t="s">
        <v>242</v>
      </c>
    </row>
    <row r="14" spans="1:102" ht="23.25" customHeight="1">
      <c r="B14" s="409" t="s">
        <v>243</v>
      </c>
      <c r="C14" s="396"/>
      <c r="D14" s="269" t="s">
        <v>244</v>
      </c>
      <c r="E14" s="270" t="s">
        <v>245</v>
      </c>
    </row>
    <row r="15" spans="1:102" ht="31.5" customHeight="1">
      <c r="A15" s="271"/>
      <c r="B15" s="272" t="s">
        <v>87</v>
      </c>
      <c r="C15" s="273" t="s">
        <v>88</v>
      </c>
      <c r="D15" s="274" t="s">
        <v>246</v>
      </c>
      <c r="E15" s="273" t="s">
        <v>246</v>
      </c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</row>
    <row r="16" spans="1:102">
      <c r="B16" s="275" t="s">
        <v>90</v>
      </c>
      <c r="C16" s="276" t="s">
        <v>91</v>
      </c>
      <c r="D16" s="276"/>
      <c r="E16" s="276"/>
    </row>
    <row r="17" spans="2:5">
      <c r="B17" s="275" t="s">
        <v>93</v>
      </c>
      <c r="C17" s="276" t="s">
        <v>94</v>
      </c>
      <c r="D17" s="277" t="s">
        <v>247</v>
      </c>
      <c r="E17" s="277" t="s">
        <v>247</v>
      </c>
    </row>
    <row r="18" spans="2:5">
      <c r="B18" s="275" t="s">
        <v>96</v>
      </c>
      <c r="C18" s="276" t="s">
        <v>97</v>
      </c>
      <c r="D18" s="276"/>
      <c r="E18" s="276"/>
    </row>
    <row r="19" spans="2:5">
      <c r="B19" s="275" t="s">
        <v>99</v>
      </c>
      <c r="C19" s="276" t="s">
        <v>100</v>
      </c>
      <c r="D19" s="276"/>
      <c r="E19" s="276"/>
    </row>
    <row r="20" spans="2:5">
      <c r="B20" s="275" t="s">
        <v>102</v>
      </c>
      <c r="C20" s="276" t="s">
        <v>103</v>
      </c>
      <c r="D20" s="276"/>
      <c r="E20" s="276"/>
    </row>
    <row r="21" spans="2:5">
      <c r="B21" s="275" t="s">
        <v>104</v>
      </c>
      <c r="C21" s="276" t="s">
        <v>105</v>
      </c>
      <c r="D21" s="276"/>
      <c r="E21" s="276"/>
    </row>
    <row r="22" spans="2:5">
      <c r="B22" s="278" t="s">
        <v>107</v>
      </c>
      <c r="C22" s="276" t="s">
        <v>108</v>
      </c>
      <c r="D22" s="276"/>
      <c r="E22" s="276"/>
    </row>
    <row r="23" spans="2:5">
      <c r="B23" s="275" t="s">
        <v>111</v>
      </c>
      <c r="C23" s="276" t="s">
        <v>112</v>
      </c>
      <c r="D23" s="276"/>
      <c r="E23" s="276"/>
    </row>
    <row r="24" spans="2:5">
      <c r="B24" s="275" t="s">
        <v>113</v>
      </c>
      <c r="C24" s="276" t="s">
        <v>114</v>
      </c>
      <c r="D24" s="276"/>
      <c r="E24" s="276"/>
    </row>
    <row r="25" spans="2:5">
      <c r="B25" s="275" t="s">
        <v>115</v>
      </c>
      <c r="C25" s="276" t="s">
        <v>116</v>
      </c>
      <c r="D25" s="276"/>
      <c r="E25" s="276"/>
    </row>
    <row r="26" spans="2:5">
      <c r="B26" s="275" t="s">
        <v>117</v>
      </c>
      <c r="C26" s="276" t="s">
        <v>118</v>
      </c>
      <c r="D26" s="276"/>
      <c r="E26" s="276"/>
    </row>
    <row r="27" spans="2:5">
      <c r="B27" s="275" t="s">
        <v>119</v>
      </c>
      <c r="C27" s="276" t="s">
        <v>120</v>
      </c>
      <c r="D27" s="276"/>
      <c r="E27" s="276"/>
    </row>
    <row r="28" spans="2:5">
      <c r="B28" s="275" t="s">
        <v>121</v>
      </c>
      <c r="C28" s="276" t="s">
        <v>116</v>
      </c>
      <c r="D28" s="277" t="s">
        <v>247</v>
      </c>
      <c r="E28" s="277" t="s">
        <v>247</v>
      </c>
    </row>
    <row r="29" spans="2:5">
      <c r="B29" s="275" t="s">
        <v>123</v>
      </c>
      <c r="C29" s="276" t="s">
        <v>124</v>
      </c>
      <c r="D29" s="276"/>
      <c r="E29" s="277" t="s">
        <v>248</v>
      </c>
    </row>
    <row r="30" spans="2:5">
      <c r="B30" s="275" t="s">
        <v>125</v>
      </c>
      <c r="C30" s="276" t="s">
        <v>126</v>
      </c>
      <c r="D30" s="276"/>
      <c r="E30" s="276"/>
    </row>
    <row r="31" spans="2:5">
      <c r="B31" s="275" t="s">
        <v>127</v>
      </c>
      <c r="C31" s="276" t="s">
        <v>128</v>
      </c>
      <c r="D31" s="276"/>
      <c r="E31" s="276"/>
    </row>
    <row r="32" spans="2:5">
      <c r="B32" s="275" t="s">
        <v>129</v>
      </c>
      <c r="C32" s="276" t="s">
        <v>130</v>
      </c>
      <c r="D32" s="277" t="s">
        <v>247</v>
      </c>
      <c r="E32" s="277" t="s">
        <v>247</v>
      </c>
    </row>
    <row r="33" spans="2:5">
      <c r="B33" s="275" t="s">
        <v>131</v>
      </c>
      <c r="C33" s="276" t="s">
        <v>132</v>
      </c>
      <c r="D33" s="276"/>
      <c r="E33" s="276"/>
    </row>
    <row r="34" spans="2:5">
      <c r="B34" s="275" t="s">
        <v>133</v>
      </c>
      <c r="C34" s="276" t="s">
        <v>134</v>
      </c>
      <c r="D34" s="276"/>
      <c r="E34" s="276"/>
    </row>
    <row r="35" spans="2:5">
      <c r="B35" s="275" t="s">
        <v>135</v>
      </c>
      <c r="C35" s="276" t="s">
        <v>136</v>
      </c>
      <c r="D35" s="276"/>
      <c r="E35" s="276"/>
    </row>
    <row r="36" spans="2:5">
      <c r="B36" s="275" t="s">
        <v>137</v>
      </c>
      <c r="C36" s="276" t="s">
        <v>138</v>
      </c>
      <c r="D36" s="276"/>
      <c r="E36" s="276"/>
    </row>
    <row r="37" spans="2:5">
      <c r="B37" s="275" t="s">
        <v>139</v>
      </c>
      <c r="C37" s="276" t="s">
        <v>114</v>
      </c>
      <c r="D37" s="276"/>
      <c r="E37" s="276"/>
    </row>
    <row r="38" spans="2:5">
      <c r="B38" s="275" t="s">
        <v>140</v>
      </c>
      <c r="C38" s="276" t="s">
        <v>141</v>
      </c>
      <c r="D38" s="276"/>
      <c r="E38" s="276"/>
    </row>
    <row r="39" spans="2:5">
      <c r="B39" s="275" t="s">
        <v>142</v>
      </c>
      <c r="C39" s="276" t="s">
        <v>132</v>
      </c>
      <c r="D39" s="276"/>
      <c r="E39" s="276"/>
    </row>
    <row r="40" spans="2:5">
      <c r="B40" s="275" t="s">
        <v>143</v>
      </c>
      <c r="C40" s="276" t="s">
        <v>144</v>
      </c>
      <c r="D40" s="276"/>
      <c r="E40" s="276"/>
    </row>
    <row r="41" spans="2:5">
      <c r="B41" s="275" t="s">
        <v>143</v>
      </c>
      <c r="C41" s="276" t="s">
        <v>145</v>
      </c>
      <c r="D41" s="276"/>
      <c r="E41" s="276"/>
    </row>
    <row r="42" spans="2:5">
      <c r="B42" s="275" t="s">
        <v>146</v>
      </c>
      <c r="C42" s="276" t="s">
        <v>147</v>
      </c>
      <c r="D42" s="276"/>
      <c r="E42" s="276"/>
    </row>
    <row r="43" spans="2:5">
      <c r="B43" s="275" t="s">
        <v>148</v>
      </c>
      <c r="C43" s="276" t="s">
        <v>149</v>
      </c>
      <c r="D43" s="276"/>
      <c r="E43" s="276"/>
    </row>
    <row r="44" spans="2:5">
      <c r="B44" s="275" t="s">
        <v>150</v>
      </c>
      <c r="C44" s="276" t="s">
        <v>151</v>
      </c>
      <c r="D44" s="276"/>
      <c r="E44" s="276"/>
    </row>
    <row r="45" spans="2:5">
      <c r="B45" s="278" t="s">
        <v>150</v>
      </c>
      <c r="C45" s="276" t="s">
        <v>152</v>
      </c>
      <c r="D45" s="277" t="s">
        <v>247</v>
      </c>
      <c r="E45" s="277" t="s">
        <v>247</v>
      </c>
    </row>
    <row r="46" spans="2:5">
      <c r="B46" s="275" t="s">
        <v>150</v>
      </c>
      <c r="C46" s="276" t="s">
        <v>153</v>
      </c>
      <c r="D46" s="276"/>
      <c r="E46" s="277" t="s">
        <v>248</v>
      </c>
    </row>
    <row r="47" spans="2:5">
      <c r="B47" s="275" t="s">
        <v>155</v>
      </c>
      <c r="C47" s="276" t="s">
        <v>138</v>
      </c>
      <c r="D47" s="276"/>
      <c r="E47" s="276"/>
    </row>
    <row r="48" spans="2:5">
      <c r="B48" s="275" t="s">
        <v>156</v>
      </c>
      <c r="C48" s="276" t="s">
        <v>157</v>
      </c>
      <c r="D48" s="276"/>
      <c r="E48" s="276"/>
    </row>
    <row r="49" spans="2:5">
      <c r="B49" s="278" t="s">
        <v>158</v>
      </c>
      <c r="C49" s="276" t="s">
        <v>159</v>
      </c>
      <c r="D49" s="276"/>
      <c r="E49" s="276"/>
    </row>
    <row r="50" spans="2:5">
      <c r="B50" s="275" t="s">
        <v>160</v>
      </c>
      <c r="C50" s="276" t="s">
        <v>161</v>
      </c>
      <c r="D50" s="276"/>
      <c r="E50" s="276"/>
    </row>
    <row r="51" spans="2:5">
      <c r="B51" s="275" t="s">
        <v>162</v>
      </c>
      <c r="C51" s="276" t="s">
        <v>163</v>
      </c>
      <c r="D51" s="276"/>
      <c r="E51" s="276"/>
    </row>
    <row r="52" spans="2:5">
      <c r="B52" s="275" t="s">
        <v>164</v>
      </c>
      <c r="C52" s="276" t="s">
        <v>132</v>
      </c>
      <c r="D52" s="276"/>
      <c r="E52" s="276"/>
    </row>
    <row r="53" spans="2:5">
      <c r="B53" s="275" t="s">
        <v>165</v>
      </c>
      <c r="C53" s="276" t="s">
        <v>166</v>
      </c>
      <c r="D53" s="276"/>
      <c r="E53" s="276"/>
    </row>
    <row r="54" spans="2:5">
      <c r="B54" s="275" t="s">
        <v>167</v>
      </c>
      <c r="C54" s="276" t="s">
        <v>168</v>
      </c>
      <c r="D54" s="276"/>
      <c r="E54" s="276"/>
    </row>
    <row r="55" spans="2:5">
      <c r="B55" s="275" t="s">
        <v>169</v>
      </c>
      <c r="C55" s="276" t="s">
        <v>170</v>
      </c>
      <c r="D55" s="276"/>
      <c r="E55" s="276"/>
    </row>
    <row r="56" spans="2:5">
      <c r="B56" s="275" t="s">
        <v>171</v>
      </c>
      <c r="C56" s="276" t="s">
        <v>172</v>
      </c>
      <c r="D56" s="276"/>
      <c r="E56" s="276"/>
    </row>
    <row r="57" spans="2:5">
      <c r="B57" s="275" t="s">
        <v>173</v>
      </c>
      <c r="C57" s="276" t="s">
        <v>174</v>
      </c>
      <c r="D57" s="276"/>
      <c r="E57" s="276"/>
    </row>
    <row r="58" spans="2:5">
      <c r="B58" s="275" t="s">
        <v>175</v>
      </c>
      <c r="C58" s="276" t="s">
        <v>138</v>
      </c>
      <c r="D58" s="276"/>
      <c r="E58" s="276"/>
    </row>
    <row r="59" spans="2:5">
      <c r="B59" s="279" t="s">
        <v>176</v>
      </c>
      <c r="C59" s="280" t="s">
        <v>100</v>
      </c>
      <c r="D59" s="280"/>
      <c r="E59" s="280"/>
    </row>
    <row r="60" spans="2:5" ht="15">
      <c r="B60" s="281" t="s">
        <v>177</v>
      </c>
      <c r="C60" s="282" t="s">
        <v>178</v>
      </c>
      <c r="D60" s="282"/>
      <c r="E60" s="282"/>
    </row>
    <row r="61" spans="2:5" ht="15">
      <c r="B61" s="283"/>
      <c r="C61" s="284"/>
      <c r="D61" s="284"/>
      <c r="E61" s="284"/>
    </row>
    <row r="62" spans="2:5" ht="15">
      <c r="B62" s="283"/>
      <c r="C62" s="284"/>
      <c r="D62" s="284"/>
      <c r="E62" s="284"/>
    </row>
    <row r="63" spans="2:5" ht="15">
      <c r="B63" s="285"/>
      <c r="C63" s="286"/>
      <c r="D63" s="286"/>
      <c r="E63" s="286"/>
    </row>
    <row r="64" spans="2:5" ht="15">
      <c r="B64" s="283"/>
      <c r="C64" s="287"/>
      <c r="D64" s="287"/>
      <c r="E64" s="287"/>
    </row>
    <row r="65" spans="2:5" ht="15">
      <c r="B65" s="285"/>
      <c r="C65" s="286"/>
      <c r="D65" s="286"/>
      <c r="E65" s="286"/>
    </row>
    <row r="66" spans="2:5" ht="15">
      <c r="B66" s="283"/>
      <c r="C66" s="287"/>
      <c r="D66" s="287"/>
      <c r="E66" s="287"/>
    </row>
    <row r="67" spans="2:5" ht="15">
      <c r="B67" s="283"/>
      <c r="C67" s="287"/>
      <c r="D67" s="287"/>
      <c r="E67" s="287"/>
    </row>
    <row r="68" spans="2:5" ht="15">
      <c r="B68" s="285"/>
      <c r="C68" s="286"/>
      <c r="D68" s="286"/>
      <c r="E68" s="286"/>
    </row>
    <row r="69" spans="2:5" ht="15">
      <c r="B69" s="283"/>
      <c r="C69" s="287"/>
      <c r="D69" s="287"/>
      <c r="E69" s="287"/>
    </row>
    <row r="70" spans="2:5" ht="15">
      <c r="B70" s="288"/>
      <c r="C70" s="289"/>
      <c r="D70" s="289"/>
      <c r="E70" s="289"/>
    </row>
    <row r="71" spans="2:5" ht="12.75">
      <c r="D71" s="96"/>
      <c r="E71" s="96"/>
    </row>
    <row r="72" spans="2:5" ht="12.75">
      <c r="D72" s="96"/>
      <c r="E72" s="96"/>
    </row>
    <row r="73" spans="2:5" ht="12.75">
      <c r="D73" s="96"/>
      <c r="E73" s="96"/>
    </row>
    <row r="74" spans="2:5" ht="12.75">
      <c r="D74" s="96"/>
      <c r="E74" s="96"/>
    </row>
    <row r="75" spans="2:5" ht="12.75">
      <c r="D75" s="96"/>
      <c r="E75" s="96"/>
    </row>
    <row r="76" spans="2:5" ht="12.75">
      <c r="D76" s="96"/>
      <c r="E76" s="96"/>
    </row>
    <row r="77" spans="2:5" ht="12.75">
      <c r="D77" s="96"/>
      <c r="E77" s="96"/>
    </row>
    <row r="78" spans="2:5" ht="12.75">
      <c r="D78" s="96"/>
      <c r="E78" s="96"/>
    </row>
    <row r="79" spans="2:5" ht="12.75">
      <c r="D79" s="96"/>
      <c r="E79" s="96"/>
    </row>
    <row r="80" spans="2:5" ht="12.75">
      <c r="D80" s="96"/>
      <c r="E80" s="96"/>
    </row>
    <row r="81" spans="4:5" ht="12.75">
      <c r="D81" s="96"/>
      <c r="E81" s="96"/>
    </row>
    <row r="82" spans="4:5" ht="12.75">
      <c r="D82" s="96"/>
      <c r="E82" s="96"/>
    </row>
    <row r="83" spans="4:5" ht="12.75">
      <c r="D83" s="96"/>
      <c r="E83" s="96"/>
    </row>
    <row r="84" spans="4:5" ht="12.75">
      <c r="D84" s="96"/>
      <c r="E84" s="96"/>
    </row>
    <row r="85" spans="4:5" ht="12.75">
      <c r="D85" s="96"/>
      <c r="E85" s="96"/>
    </row>
    <row r="86" spans="4:5" ht="12.75">
      <c r="D86" s="96"/>
      <c r="E86" s="96"/>
    </row>
    <row r="87" spans="4:5" ht="12.75">
      <c r="D87" s="96"/>
      <c r="E87" s="96"/>
    </row>
    <row r="88" spans="4:5" ht="12.75">
      <c r="D88" s="96"/>
      <c r="E88" s="96"/>
    </row>
    <row r="89" spans="4:5" ht="12.75">
      <c r="D89" s="96"/>
      <c r="E89" s="96"/>
    </row>
    <row r="90" spans="4:5" ht="12.75">
      <c r="D90" s="96"/>
      <c r="E90" s="96"/>
    </row>
    <row r="91" spans="4:5" ht="12.75">
      <c r="D91" s="96"/>
      <c r="E91" s="96"/>
    </row>
    <row r="92" spans="4:5" ht="12.75">
      <c r="D92" s="96"/>
      <c r="E92" s="96"/>
    </row>
    <row r="93" spans="4:5" ht="12.75">
      <c r="D93" s="96"/>
      <c r="E93" s="96"/>
    </row>
    <row r="94" spans="4:5" ht="12.75">
      <c r="D94" s="96"/>
      <c r="E94" s="96"/>
    </row>
    <row r="95" spans="4:5" ht="12.75">
      <c r="D95" s="96"/>
      <c r="E95" s="96"/>
    </row>
    <row r="96" spans="4:5" ht="12.75">
      <c r="D96" s="96"/>
      <c r="E96" s="96"/>
    </row>
    <row r="97" spans="4:5" ht="12.75">
      <c r="D97" s="96"/>
      <c r="E97" s="96"/>
    </row>
    <row r="98" spans="4:5" ht="12.75">
      <c r="D98" s="96"/>
      <c r="E98" s="96"/>
    </row>
    <row r="99" spans="4:5" ht="12.75">
      <c r="D99" s="96"/>
      <c r="E99" s="96"/>
    </row>
    <row r="100" spans="4:5" ht="12.75">
      <c r="D100" s="96"/>
      <c r="E100" s="96"/>
    </row>
    <row r="101" spans="4:5" ht="12.75">
      <c r="D101" s="96"/>
      <c r="E101" s="96"/>
    </row>
    <row r="102" spans="4:5" ht="12.75">
      <c r="D102" s="96"/>
      <c r="E102" s="96"/>
    </row>
    <row r="103" spans="4:5" ht="12.75">
      <c r="D103" s="96"/>
      <c r="E103" s="96"/>
    </row>
    <row r="104" spans="4:5" ht="12.75">
      <c r="D104" s="96"/>
      <c r="E104" s="96"/>
    </row>
    <row r="105" spans="4:5" ht="12.75">
      <c r="D105" s="96"/>
      <c r="E105" s="96"/>
    </row>
    <row r="106" spans="4:5" ht="12.75">
      <c r="D106" s="96"/>
      <c r="E106" s="96"/>
    </row>
    <row r="107" spans="4:5" ht="12.75">
      <c r="D107" s="96"/>
      <c r="E107" s="96"/>
    </row>
    <row r="108" spans="4:5" ht="12.75">
      <c r="D108" s="96"/>
      <c r="E108" s="96"/>
    </row>
    <row r="109" spans="4:5" ht="12.75">
      <c r="D109" s="96"/>
      <c r="E109" s="96"/>
    </row>
    <row r="110" spans="4:5" ht="12.75">
      <c r="D110" s="96"/>
      <c r="E110" s="96"/>
    </row>
    <row r="111" spans="4:5" ht="12.75">
      <c r="D111" s="96"/>
      <c r="E111" s="96"/>
    </row>
    <row r="112" spans="4:5" ht="12.75">
      <c r="D112" s="96"/>
      <c r="E112" s="96"/>
    </row>
    <row r="113" spans="4:5" ht="12.75">
      <c r="D113" s="96"/>
      <c r="E113" s="96"/>
    </row>
    <row r="114" spans="4:5" ht="12.75">
      <c r="D114" s="96"/>
      <c r="E114" s="96"/>
    </row>
    <row r="115" spans="4:5" ht="12.75">
      <c r="D115" s="96"/>
      <c r="E115" s="96"/>
    </row>
    <row r="116" spans="4:5" ht="12.75">
      <c r="D116" s="96"/>
      <c r="E116" s="96"/>
    </row>
    <row r="117" spans="4:5" ht="12.75">
      <c r="D117" s="96"/>
      <c r="E117" s="96"/>
    </row>
    <row r="118" spans="4:5" ht="12.75">
      <c r="D118" s="96"/>
      <c r="E118" s="96"/>
    </row>
    <row r="119" spans="4:5" ht="12.75">
      <c r="D119" s="96"/>
      <c r="E119" s="96"/>
    </row>
    <row r="120" spans="4:5" ht="12.75">
      <c r="D120" s="96"/>
      <c r="E120" s="96"/>
    </row>
    <row r="121" spans="4:5" ht="12.75">
      <c r="D121" s="96"/>
      <c r="E121" s="96"/>
    </row>
    <row r="122" spans="4:5" ht="12.75">
      <c r="D122" s="96"/>
      <c r="E122" s="96"/>
    </row>
    <row r="123" spans="4:5" ht="12.75">
      <c r="D123" s="96"/>
      <c r="E123" s="96"/>
    </row>
    <row r="124" spans="4:5" ht="12.75">
      <c r="D124" s="96"/>
      <c r="E124" s="96"/>
    </row>
    <row r="125" spans="4:5" ht="12.75">
      <c r="D125" s="96"/>
      <c r="E125" s="96"/>
    </row>
    <row r="126" spans="4:5" ht="12.75">
      <c r="D126" s="96"/>
      <c r="E126" s="96"/>
    </row>
    <row r="127" spans="4:5" ht="12.75">
      <c r="D127" s="96"/>
      <c r="E127" s="96"/>
    </row>
    <row r="128" spans="4:5" ht="12.75">
      <c r="D128" s="96"/>
      <c r="E128" s="96"/>
    </row>
    <row r="129" spans="4:5" ht="12.75">
      <c r="D129" s="96"/>
      <c r="E129" s="96"/>
    </row>
    <row r="130" spans="4:5" ht="12.75">
      <c r="D130" s="96"/>
      <c r="E130" s="96"/>
    </row>
    <row r="131" spans="4:5" ht="12.75">
      <c r="D131" s="96"/>
      <c r="E131" s="96"/>
    </row>
    <row r="132" spans="4:5" ht="12.75">
      <c r="D132" s="96"/>
      <c r="E132" s="96"/>
    </row>
    <row r="133" spans="4:5" ht="12.75">
      <c r="D133" s="96"/>
      <c r="E133" s="96"/>
    </row>
    <row r="134" spans="4:5" ht="12.75">
      <c r="D134" s="96"/>
      <c r="E134" s="96"/>
    </row>
    <row r="135" spans="4:5" ht="12.75">
      <c r="D135" s="96"/>
      <c r="E135" s="96"/>
    </row>
    <row r="136" spans="4:5" ht="12.75">
      <c r="D136" s="96"/>
      <c r="E136" s="96"/>
    </row>
    <row r="137" spans="4:5" ht="12.75">
      <c r="D137" s="96"/>
      <c r="E137" s="96"/>
    </row>
    <row r="138" spans="4:5" ht="12.75">
      <c r="D138" s="96"/>
      <c r="E138" s="96"/>
    </row>
    <row r="139" spans="4:5" ht="12.75">
      <c r="D139" s="96"/>
      <c r="E139" s="96"/>
    </row>
    <row r="140" spans="4:5" ht="12.75">
      <c r="D140" s="96"/>
      <c r="E140" s="96"/>
    </row>
    <row r="141" spans="4:5" ht="12.75">
      <c r="D141" s="96"/>
      <c r="E141" s="96"/>
    </row>
    <row r="142" spans="4:5" ht="12.75">
      <c r="D142" s="96"/>
      <c r="E142" s="96"/>
    </row>
    <row r="143" spans="4:5" ht="12.75">
      <c r="D143" s="96"/>
      <c r="E143" s="96"/>
    </row>
    <row r="144" spans="4:5" ht="12.75">
      <c r="D144" s="96"/>
      <c r="E144" s="96"/>
    </row>
    <row r="145" spans="4:5" ht="12.75">
      <c r="D145" s="96"/>
      <c r="E145" s="96"/>
    </row>
    <row r="146" spans="4:5" ht="12.75">
      <c r="D146" s="96"/>
      <c r="E146" s="96"/>
    </row>
    <row r="147" spans="4:5" ht="12.75">
      <c r="D147" s="96"/>
      <c r="E147" s="96"/>
    </row>
    <row r="148" spans="4:5" ht="12.75">
      <c r="D148" s="96"/>
      <c r="E148" s="96"/>
    </row>
    <row r="149" spans="4:5" ht="12.75">
      <c r="D149" s="96"/>
      <c r="E149" s="96"/>
    </row>
    <row r="150" spans="4:5" ht="12.75">
      <c r="D150" s="96"/>
      <c r="E150" s="96"/>
    </row>
    <row r="151" spans="4:5" ht="12.75">
      <c r="D151" s="96"/>
      <c r="E151" s="96"/>
    </row>
    <row r="152" spans="4:5" ht="12.75">
      <c r="D152" s="96"/>
      <c r="E152" s="96"/>
    </row>
    <row r="153" spans="4:5" ht="12.75">
      <c r="D153" s="96"/>
      <c r="E153" s="96"/>
    </row>
    <row r="154" spans="4:5" ht="12.75">
      <c r="D154" s="96"/>
      <c r="E154" s="96"/>
    </row>
    <row r="155" spans="4:5" ht="12.75">
      <c r="D155" s="96"/>
      <c r="E155" s="96"/>
    </row>
    <row r="156" spans="4:5" ht="12.75">
      <c r="D156" s="96"/>
      <c r="E156" s="96"/>
    </row>
    <row r="157" spans="4:5" ht="12.75">
      <c r="D157" s="96"/>
      <c r="E157" s="96"/>
    </row>
    <row r="158" spans="4:5" ht="12.75">
      <c r="D158" s="96"/>
      <c r="E158" s="96"/>
    </row>
    <row r="159" spans="4:5" ht="12.75">
      <c r="D159" s="96"/>
      <c r="E159" s="96"/>
    </row>
    <row r="160" spans="4:5" ht="12.75">
      <c r="D160" s="96"/>
      <c r="E160" s="96"/>
    </row>
    <row r="161" spans="4:5" ht="12.75">
      <c r="D161" s="96"/>
      <c r="E161" s="96"/>
    </row>
    <row r="162" spans="4:5" ht="12.75">
      <c r="D162" s="96"/>
      <c r="E162" s="96"/>
    </row>
    <row r="163" spans="4:5" ht="12.75">
      <c r="D163" s="96"/>
      <c r="E163" s="96"/>
    </row>
    <row r="164" spans="4:5" ht="12.75">
      <c r="D164" s="96"/>
      <c r="E164" s="96"/>
    </row>
    <row r="165" spans="4:5" ht="12.75">
      <c r="D165" s="96"/>
      <c r="E165" s="96"/>
    </row>
    <row r="166" spans="4:5" ht="12.75">
      <c r="D166" s="96"/>
      <c r="E166" s="96"/>
    </row>
    <row r="167" spans="4:5" ht="12.75">
      <c r="D167" s="96"/>
      <c r="E167" s="96"/>
    </row>
    <row r="168" spans="4:5" ht="12.75">
      <c r="D168" s="96"/>
      <c r="E168" s="96"/>
    </row>
    <row r="169" spans="4:5" ht="12.75">
      <c r="D169" s="96"/>
      <c r="E169" s="96"/>
    </row>
    <row r="170" spans="4:5" ht="12.75">
      <c r="D170" s="96"/>
      <c r="E170" s="96"/>
    </row>
    <row r="171" spans="4:5" ht="12.75">
      <c r="D171" s="96"/>
      <c r="E171" s="96"/>
    </row>
    <row r="172" spans="4:5" ht="12.75">
      <c r="D172" s="96"/>
      <c r="E172" s="96"/>
    </row>
    <row r="173" spans="4:5" ht="12.75">
      <c r="D173" s="96"/>
      <c r="E173" s="96"/>
    </row>
    <row r="174" spans="4:5" ht="12.75">
      <c r="D174" s="96"/>
      <c r="E174" s="96"/>
    </row>
    <row r="175" spans="4:5" ht="12.75">
      <c r="D175" s="96"/>
      <c r="E175" s="96"/>
    </row>
    <row r="176" spans="4:5" ht="12.75">
      <c r="D176" s="96"/>
      <c r="E176" s="96"/>
    </row>
    <row r="177" spans="4:5" ht="12.75">
      <c r="D177" s="96"/>
      <c r="E177" s="96"/>
    </row>
    <row r="178" spans="4:5" ht="12.75">
      <c r="D178" s="96"/>
      <c r="E178" s="96"/>
    </row>
    <row r="179" spans="4:5" ht="12.75">
      <c r="D179" s="96"/>
      <c r="E179" s="96"/>
    </row>
    <row r="180" spans="4:5" ht="12.75">
      <c r="D180" s="96"/>
      <c r="E180" s="96"/>
    </row>
    <row r="181" spans="4:5" ht="12.75">
      <c r="D181" s="96"/>
      <c r="E181" s="96"/>
    </row>
    <row r="182" spans="4:5" ht="12.75">
      <c r="D182" s="96"/>
      <c r="E182" s="96"/>
    </row>
    <row r="183" spans="4:5" ht="12.75">
      <c r="D183" s="96"/>
      <c r="E183" s="96"/>
    </row>
    <row r="184" spans="4:5" ht="12.75">
      <c r="D184" s="96"/>
      <c r="E184" s="96"/>
    </row>
    <row r="185" spans="4:5" ht="12.75">
      <c r="D185" s="96"/>
      <c r="E185" s="96"/>
    </row>
    <row r="186" spans="4:5" ht="12.75">
      <c r="D186" s="96"/>
      <c r="E186" s="96"/>
    </row>
    <row r="187" spans="4:5" ht="12.75">
      <c r="D187" s="96"/>
      <c r="E187" s="96"/>
    </row>
    <row r="188" spans="4:5" ht="12.75">
      <c r="D188" s="96"/>
      <c r="E188" s="96"/>
    </row>
    <row r="189" spans="4:5" ht="12.75">
      <c r="D189" s="96"/>
      <c r="E189" s="96"/>
    </row>
    <row r="190" spans="4:5" ht="12.75">
      <c r="D190" s="96"/>
      <c r="E190" s="96"/>
    </row>
    <row r="191" spans="4:5" ht="12.75">
      <c r="D191" s="96"/>
      <c r="E191" s="96"/>
    </row>
    <row r="192" spans="4:5" ht="12.75">
      <c r="D192" s="96"/>
      <c r="E192" s="96"/>
    </row>
    <row r="193" spans="4:5" ht="12.75">
      <c r="D193" s="96"/>
      <c r="E193" s="96"/>
    </row>
    <row r="194" spans="4:5" ht="12.75">
      <c r="D194" s="96"/>
      <c r="E194" s="96"/>
    </row>
    <row r="195" spans="4:5" ht="12.75">
      <c r="D195" s="96"/>
      <c r="E195" s="96"/>
    </row>
    <row r="196" spans="4:5" ht="12.75">
      <c r="D196" s="96"/>
      <c r="E196" s="96"/>
    </row>
    <row r="197" spans="4:5" ht="12.75">
      <c r="D197" s="96"/>
      <c r="E197" s="96"/>
    </row>
    <row r="198" spans="4:5" ht="12.75">
      <c r="D198" s="96"/>
      <c r="E198" s="96"/>
    </row>
    <row r="199" spans="4:5" ht="12.75">
      <c r="D199" s="96"/>
      <c r="E199" s="96"/>
    </row>
    <row r="200" spans="4:5" ht="12.75">
      <c r="D200" s="96"/>
      <c r="E200" s="96"/>
    </row>
    <row r="201" spans="4:5" ht="12.75">
      <c r="D201" s="96"/>
      <c r="E201" s="96"/>
    </row>
    <row r="202" spans="4:5" ht="12.75">
      <c r="D202" s="96"/>
      <c r="E202" s="96"/>
    </row>
    <row r="203" spans="4:5" ht="12.75">
      <c r="D203" s="96"/>
      <c r="E203" s="96"/>
    </row>
    <row r="204" spans="4:5" ht="12.75">
      <c r="D204" s="96"/>
      <c r="E204" s="96"/>
    </row>
    <row r="205" spans="4:5" ht="12.75">
      <c r="D205" s="96"/>
      <c r="E205" s="96"/>
    </row>
    <row r="206" spans="4:5" ht="12.75">
      <c r="D206" s="96"/>
      <c r="E206" s="96"/>
    </row>
    <row r="207" spans="4:5" ht="12.75">
      <c r="D207" s="96"/>
      <c r="E207" s="96"/>
    </row>
    <row r="208" spans="4:5" ht="12.75">
      <c r="D208" s="96"/>
      <c r="E208" s="96"/>
    </row>
    <row r="209" spans="4:5" ht="12.75">
      <c r="D209" s="96"/>
      <c r="E209" s="96"/>
    </row>
    <row r="210" spans="4:5" ht="12.75">
      <c r="D210" s="96"/>
      <c r="E210" s="96"/>
    </row>
    <row r="211" spans="4:5" ht="12.75">
      <c r="D211" s="96"/>
      <c r="E211" s="96"/>
    </row>
    <row r="212" spans="4:5" ht="12.75">
      <c r="D212" s="96"/>
      <c r="E212" s="96"/>
    </row>
    <row r="213" spans="4:5" ht="12.75">
      <c r="D213" s="96"/>
      <c r="E213" s="96"/>
    </row>
    <row r="214" spans="4:5" ht="12.75">
      <c r="D214" s="96"/>
      <c r="E214" s="96"/>
    </row>
    <row r="215" spans="4:5" ht="12.75">
      <c r="D215" s="96"/>
      <c r="E215" s="96"/>
    </row>
    <row r="216" spans="4:5" ht="12.75">
      <c r="D216" s="96"/>
      <c r="E216" s="96"/>
    </row>
    <row r="217" spans="4:5" ht="12.75">
      <c r="D217" s="96"/>
      <c r="E217" s="96"/>
    </row>
    <row r="218" spans="4:5" ht="12.75">
      <c r="D218" s="96"/>
      <c r="E218" s="96"/>
    </row>
    <row r="219" spans="4:5" ht="12.75">
      <c r="D219" s="96"/>
      <c r="E219" s="96"/>
    </row>
    <row r="220" spans="4:5" ht="12.75">
      <c r="D220" s="96"/>
      <c r="E220" s="96"/>
    </row>
    <row r="221" spans="4:5" ht="12.75">
      <c r="D221" s="96"/>
      <c r="E221" s="96"/>
    </row>
    <row r="222" spans="4:5" ht="12.75">
      <c r="D222" s="96"/>
      <c r="E222" s="96"/>
    </row>
    <row r="223" spans="4:5" ht="12.75">
      <c r="D223" s="96"/>
      <c r="E223" s="96"/>
    </row>
    <row r="224" spans="4:5" ht="12.75">
      <c r="D224" s="96"/>
      <c r="E224" s="96"/>
    </row>
    <row r="225" spans="4:5" ht="12.75">
      <c r="D225" s="96"/>
      <c r="E225" s="96"/>
    </row>
    <row r="226" spans="4:5" ht="12.75">
      <c r="D226" s="96"/>
      <c r="E226" s="96"/>
    </row>
    <row r="227" spans="4:5" ht="12.75">
      <c r="D227" s="96"/>
      <c r="E227" s="96"/>
    </row>
    <row r="228" spans="4:5" ht="12.75">
      <c r="D228" s="96"/>
      <c r="E228" s="96"/>
    </row>
    <row r="229" spans="4:5" ht="12.75">
      <c r="D229" s="96"/>
      <c r="E229" s="96"/>
    </row>
    <row r="230" spans="4:5" ht="12.75">
      <c r="D230" s="96"/>
      <c r="E230" s="96"/>
    </row>
    <row r="231" spans="4:5" ht="12.75">
      <c r="D231" s="96"/>
      <c r="E231" s="96"/>
    </row>
    <row r="232" spans="4:5" ht="12.75">
      <c r="D232" s="96"/>
      <c r="E232" s="96"/>
    </row>
    <row r="233" spans="4:5" ht="12.75">
      <c r="D233" s="96"/>
      <c r="E233" s="96"/>
    </row>
    <row r="234" spans="4:5" ht="12.75">
      <c r="D234" s="96"/>
      <c r="E234" s="96"/>
    </row>
    <row r="235" spans="4:5" ht="12.75">
      <c r="D235" s="96"/>
      <c r="E235" s="96"/>
    </row>
    <row r="236" spans="4:5" ht="12.75">
      <c r="D236" s="96"/>
      <c r="E236" s="96"/>
    </row>
    <row r="237" spans="4:5" ht="12.75">
      <c r="D237" s="96"/>
      <c r="E237" s="96"/>
    </row>
    <row r="238" spans="4:5" ht="12.75">
      <c r="D238" s="96"/>
      <c r="E238" s="96"/>
    </row>
    <row r="239" spans="4:5" ht="12.75">
      <c r="D239" s="96"/>
      <c r="E239" s="96"/>
    </row>
    <row r="240" spans="4:5" ht="12.75">
      <c r="D240" s="96"/>
      <c r="E240" s="96"/>
    </row>
    <row r="241" spans="4:5" ht="12.75">
      <c r="D241" s="96"/>
      <c r="E241" s="96"/>
    </row>
    <row r="242" spans="4:5" ht="12.75">
      <c r="D242" s="96"/>
      <c r="E242" s="96"/>
    </row>
    <row r="243" spans="4:5" ht="12.75">
      <c r="D243" s="96"/>
      <c r="E243" s="96"/>
    </row>
    <row r="244" spans="4:5" ht="12.75">
      <c r="D244" s="96"/>
      <c r="E244" s="96"/>
    </row>
    <row r="245" spans="4:5" ht="12.75">
      <c r="D245" s="96"/>
      <c r="E245" s="96"/>
    </row>
    <row r="246" spans="4:5" ht="12.75">
      <c r="D246" s="96"/>
      <c r="E246" s="96"/>
    </row>
    <row r="247" spans="4:5" ht="12.75">
      <c r="D247" s="96"/>
      <c r="E247" s="96"/>
    </row>
    <row r="248" spans="4:5" ht="12.75">
      <c r="D248" s="96"/>
      <c r="E248" s="96"/>
    </row>
    <row r="249" spans="4:5" ht="12.75">
      <c r="D249" s="96"/>
      <c r="E249" s="96"/>
    </row>
    <row r="250" spans="4:5" ht="12.75">
      <c r="D250" s="96"/>
      <c r="E250" s="96"/>
    </row>
    <row r="251" spans="4:5" ht="12.75">
      <c r="D251" s="96"/>
      <c r="E251" s="96"/>
    </row>
    <row r="252" spans="4:5" ht="12.75">
      <c r="D252" s="96"/>
      <c r="E252" s="96"/>
    </row>
    <row r="253" spans="4:5" ht="12.75">
      <c r="D253" s="96"/>
      <c r="E253" s="96"/>
    </row>
    <row r="254" spans="4:5" ht="12.75">
      <c r="D254" s="96"/>
      <c r="E254" s="96"/>
    </row>
    <row r="255" spans="4:5" ht="12.75">
      <c r="D255" s="96"/>
      <c r="E255" s="96"/>
    </row>
    <row r="256" spans="4:5" ht="12.75">
      <c r="D256" s="96"/>
      <c r="E256" s="96"/>
    </row>
    <row r="257" spans="4:5" ht="12.75">
      <c r="D257" s="96"/>
      <c r="E257" s="96"/>
    </row>
    <row r="258" spans="4:5" ht="12.75">
      <c r="D258" s="96"/>
      <c r="E258" s="96"/>
    </row>
    <row r="259" spans="4:5" ht="12.75">
      <c r="D259" s="96"/>
      <c r="E259" s="96"/>
    </row>
    <row r="260" spans="4:5" ht="12.75">
      <c r="D260" s="96"/>
      <c r="E260" s="96"/>
    </row>
    <row r="261" spans="4:5" ht="12.75">
      <c r="D261" s="96"/>
      <c r="E261" s="96"/>
    </row>
    <row r="262" spans="4:5" ht="12.75">
      <c r="D262" s="96"/>
      <c r="E262" s="96"/>
    </row>
    <row r="263" spans="4:5" ht="12.75">
      <c r="D263" s="96"/>
      <c r="E263" s="96"/>
    </row>
    <row r="264" spans="4:5" ht="12.75">
      <c r="D264" s="96"/>
      <c r="E264" s="96"/>
    </row>
    <row r="265" spans="4:5" ht="12.75">
      <c r="D265" s="96"/>
      <c r="E265" s="96"/>
    </row>
    <row r="266" spans="4:5" ht="12.75">
      <c r="D266" s="96"/>
      <c r="E266" s="96"/>
    </row>
    <row r="267" spans="4:5" ht="12.75">
      <c r="D267" s="96"/>
      <c r="E267" s="96"/>
    </row>
    <row r="268" spans="4:5" ht="12.75">
      <c r="D268" s="96"/>
      <c r="E268" s="96"/>
    </row>
    <row r="269" spans="4:5" ht="12.75">
      <c r="D269" s="96"/>
      <c r="E269" s="96"/>
    </row>
    <row r="270" spans="4:5" ht="12.75">
      <c r="D270" s="96"/>
      <c r="E270" s="96"/>
    </row>
    <row r="271" spans="4:5" ht="12.75">
      <c r="D271" s="96"/>
      <c r="E271" s="96"/>
    </row>
    <row r="272" spans="4:5" ht="12.75">
      <c r="D272" s="96"/>
      <c r="E272" s="96"/>
    </row>
    <row r="273" spans="4:5" ht="12.75">
      <c r="D273" s="96"/>
      <c r="E273" s="96"/>
    </row>
    <row r="274" spans="4:5" ht="12.75">
      <c r="D274" s="96"/>
      <c r="E274" s="96"/>
    </row>
    <row r="275" spans="4:5" ht="12.75">
      <c r="D275" s="96"/>
      <c r="E275" s="96"/>
    </row>
    <row r="276" spans="4:5" ht="12.75">
      <c r="D276" s="96"/>
      <c r="E276" s="96"/>
    </row>
    <row r="277" spans="4:5" ht="12.75">
      <c r="D277" s="96"/>
      <c r="E277" s="96"/>
    </row>
    <row r="278" spans="4:5" ht="12.75">
      <c r="D278" s="96"/>
      <c r="E278" s="96"/>
    </row>
    <row r="279" spans="4:5" ht="12.75">
      <c r="D279" s="96"/>
      <c r="E279" s="96"/>
    </row>
    <row r="280" spans="4:5" ht="12.75">
      <c r="D280" s="96"/>
      <c r="E280" s="96"/>
    </row>
    <row r="281" spans="4:5" ht="12.75">
      <c r="D281" s="96"/>
      <c r="E281" s="96"/>
    </row>
    <row r="282" spans="4:5" ht="12.75">
      <c r="D282" s="96"/>
      <c r="E282" s="96"/>
    </row>
    <row r="283" spans="4:5" ht="12.75">
      <c r="D283" s="96"/>
      <c r="E283" s="96"/>
    </row>
    <row r="284" spans="4:5" ht="12.75">
      <c r="D284" s="96"/>
      <c r="E284" s="96"/>
    </row>
    <row r="285" spans="4:5" ht="12.75">
      <c r="D285" s="96"/>
      <c r="E285" s="96"/>
    </row>
    <row r="286" spans="4:5" ht="12.75">
      <c r="D286" s="96"/>
      <c r="E286" s="96"/>
    </row>
    <row r="287" spans="4:5" ht="12.75">
      <c r="D287" s="96"/>
      <c r="E287" s="96"/>
    </row>
    <row r="288" spans="4:5" ht="12.75">
      <c r="D288" s="96"/>
      <c r="E288" s="96"/>
    </row>
    <row r="289" spans="4:5" ht="12.75">
      <c r="D289" s="96"/>
      <c r="E289" s="96"/>
    </row>
    <row r="290" spans="4:5" ht="12.75">
      <c r="D290" s="96"/>
      <c r="E290" s="96"/>
    </row>
    <row r="291" spans="4:5" ht="12.75">
      <c r="D291" s="96"/>
      <c r="E291" s="96"/>
    </row>
    <row r="292" spans="4:5" ht="12.75">
      <c r="D292" s="96"/>
      <c r="E292" s="96"/>
    </row>
    <row r="293" spans="4:5" ht="12.75">
      <c r="D293" s="96"/>
      <c r="E293" s="96"/>
    </row>
    <row r="294" spans="4:5" ht="12.75">
      <c r="D294" s="96"/>
      <c r="E294" s="96"/>
    </row>
    <row r="295" spans="4:5" ht="12.75">
      <c r="D295" s="96"/>
      <c r="E295" s="96"/>
    </row>
    <row r="296" spans="4:5" ht="12.75">
      <c r="D296" s="96"/>
      <c r="E296" s="96"/>
    </row>
    <row r="297" spans="4:5" ht="12.75">
      <c r="D297" s="96"/>
      <c r="E297" s="96"/>
    </row>
    <row r="298" spans="4:5" ht="12.75">
      <c r="D298" s="96"/>
      <c r="E298" s="96"/>
    </row>
    <row r="299" spans="4:5" ht="12.75">
      <c r="D299" s="96"/>
      <c r="E299" s="96"/>
    </row>
    <row r="300" spans="4:5" ht="12.75">
      <c r="D300" s="96"/>
      <c r="E300" s="96"/>
    </row>
    <row r="301" spans="4:5" ht="12.75">
      <c r="D301" s="96"/>
      <c r="E301" s="96"/>
    </row>
    <row r="302" spans="4:5" ht="12.75">
      <c r="D302" s="96"/>
      <c r="E302" s="96"/>
    </row>
    <row r="303" spans="4:5" ht="12.75">
      <c r="D303" s="96"/>
      <c r="E303" s="96"/>
    </row>
    <row r="304" spans="4:5" ht="12.75">
      <c r="D304" s="96"/>
      <c r="E304" s="96"/>
    </row>
    <row r="305" spans="4:5" ht="12.75">
      <c r="D305" s="96"/>
      <c r="E305" s="96"/>
    </row>
    <row r="306" spans="4:5" ht="12.75">
      <c r="D306" s="96"/>
      <c r="E306" s="96"/>
    </row>
    <row r="307" spans="4:5" ht="12.75">
      <c r="D307" s="96"/>
      <c r="E307" s="96"/>
    </row>
    <row r="308" spans="4:5" ht="12.75">
      <c r="D308" s="96"/>
      <c r="E308" s="96"/>
    </row>
    <row r="309" spans="4:5" ht="12.75">
      <c r="D309" s="96"/>
      <c r="E309" s="96"/>
    </row>
    <row r="310" spans="4:5" ht="12.75">
      <c r="D310" s="96"/>
      <c r="E310" s="96"/>
    </row>
    <row r="311" spans="4:5" ht="12.75">
      <c r="D311" s="96"/>
      <c r="E311" s="96"/>
    </row>
    <row r="312" spans="4:5" ht="12.75">
      <c r="D312" s="96"/>
      <c r="E312" s="96"/>
    </row>
    <row r="313" spans="4:5" ht="12.75">
      <c r="D313" s="96"/>
      <c r="E313" s="96"/>
    </row>
    <row r="314" spans="4:5" ht="12.75">
      <c r="D314" s="96"/>
      <c r="E314" s="96"/>
    </row>
    <row r="315" spans="4:5" ht="12.75">
      <c r="D315" s="96"/>
      <c r="E315" s="96"/>
    </row>
    <row r="316" spans="4:5" ht="12.75">
      <c r="D316" s="96"/>
      <c r="E316" s="96"/>
    </row>
    <row r="317" spans="4:5" ht="12.75">
      <c r="D317" s="96"/>
      <c r="E317" s="96"/>
    </row>
    <row r="318" spans="4:5" ht="12.75">
      <c r="D318" s="96"/>
      <c r="E318" s="96"/>
    </row>
    <row r="319" spans="4:5" ht="12.75">
      <c r="D319" s="96"/>
      <c r="E319" s="96"/>
    </row>
    <row r="320" spans="4:5" ht="12.75">
      <c r="D320" s="96"/>
      <c r="E320" s="96"/>
    </row>
    <row r="321" spans="4:5" ht="12.75">
      <c r="D321" s="96"/>
      <c r="E321" s="96"/>
    </row>
    <row r="322" spans="4:5" ht="12.75">
      <c r="D322" s="96"/>
      <c r="E322" s="96"/>
    </row>
    <row r="323" spans="4:5" ht="12.75">
      <c r="D323" s="96"/>
      <c r="E323" s="96"/>
    </row>
    <row r="324" spans="4:5" ht="12.75">
      <c r="D324" s="96"/>
      <c r="E324" s="96"/>
    </row>
    <row r="325" spans="4:5" ht="12.75">
      <c r="D325" s="96"/>
      <c r="E325" s="96"/>
    </row>
    <row r="326" spans="4:5" ht="12.75">
      <c r="D326" s="96"/>
      <c r="E326" s="96"/>
    </row>
    <row r="327" spans="4:5" ht="12.75">
      <c r="D327" s="96"/>
      <c r="E327" s="96"/>
    </row>
    <row r="328" spans="4:5" ht="12.75">
      <c r="D328" s="96"/>
      <c r="E328" s="96"/>
    </row>
    <row r="329" spans="4:5" ht="12.75">
      <c r="D329" s="96"/>
      <c r="E329" s="96"/>
    </row>
    <row r="330" spans="4:5" ht="12.75">
      <c r="D330" s="96"/>
      <c r="E330" s="96"/>
    </row>
    <row r="331" spans="4:5" ht="12.75">
      <c r="D331" s="96"/>
      <c r="E331" s="96"/>
    </row>
    <row r="332" spans="4:5" ht="12.75">
      <c r="D332" s="96"/>
      <c r="E332" s="96"/>
    </row>
    <row r="333" spans="4:5" ht="12.75">
      <c r="D333" s="96"/>
      <c r="E333" s="96"/>
    </row>
    <row r="334" spans="4:5" ht="12.75">
      <c r="D334" s="96"/>
      <c r="E334" s="96"/>
    </row>
    <row r="335" spans="4:5" ht="12.75">
      <c r="D335" s="96"/>
      <c r="E335" s="96"/>
    </row>
    <row r="336" spans="4:5" ht="12.75">
      <c r="D336" s="96"/>
      <c r="E336" s="96"/>
    </row>
    <row r="337" spans="4:5" ht="12.75">
      <c r="D337" s="96"/>
      <c r="E337" s="96"/>
    </row>
    <row r="338" spans="4:5" ht="12.75">
      <c r="D338" s="96"/>
      <c r="E338" s="96"/>
    </row>
    <row r="339" spans="4:5" ht="12.75">
      <c r="D339" s="96"/>
      <c r="E339" s="96"/>
    </row>
    <row r="340" spans="4:5" ht="12.75">
      <c r="D340" s="96"/>
      <c r="E340" s="96"/>
    </row>
    <row r="341" spans="4:5" ht="12.75">
      <c r="D341" s="96"/>
      <c r="E341" s="96"/>
    </row>
    <row r="342" spans="4:5" ht="12.75">
      <c r="D342" s="96"/>
      <c r="E342" s="96"/>
    </row>
    <row r="343" spans="4:5" ht="12.75">
      <c r="D343" s="96"/>
      <c r="E343" s="96"/>
    </row>
    <row r="344" spans="4:5" ht="12.75">
      <c r="D344" s="96"/>
      <c r="E344" s="96"/>
    </row>
    <row r="345" spans="4:5" ht="12.75">
      <c r="D345" s="96"/>
      <c r="E345" s="96"/>
    </row>
    <row r="346" spans="4:5" ht="12.75">
      <c r="D346" s="96"/>
      <c r="E346" s="96"/>
    </row>
    <row r="347" spans="4:5" ht="12.75">
      <c r="D347" s="96"/>
      <c r="E347" s="96"/>
    </row>
    <row r="348" spans="4:5" ht="12.75">
      <c r="D348" s="96"/>
      <c r="E348" s="96"/>
    </row>
    <row r="349" spans="4:5" ht="12.75">
      <c r="D349" s="96"/>
      <c r="E349" s="96"/>
    </row>
    <row r="350" spans="4:5" ht="12.75">
      <c r="D350" s="96"/>
      <c r="E350" s="96"/>
    </row>
    <row r="351" spans="4:5" ht="12.75">
      <c r="D351" s="96"/>
      <c r="E351" s="96"/>
    </row>
    <row r="352" spans="4:5" ht="12.75">
      <c r="D352" s="96"/>
      <c r="E352" s="96"/>
    </row>
    <row r="353" spans="4:5" ht="12.75">
      <c r="D353" s="96"/>
      <c r="E353" s="96"/>
    </row>
    <row r="354" spans="4:5" ht="12.75">
      <c r="D354" s="96"/>
      <c r="E354" s="96"/>
    </row>
    <row r="355" spans="4:5" ht="12.75">
      <c r="D355" s="96"/>
      <c r="E355" s="96"/>
    </row>
    <row r="356" spans="4:5" ht="12.75">
      <c r="D356" s="96"/>
      <c r="E356" s="96"/>
    </row>
    <row r="357" spans="4:5" ht="12.75">
      <c r="D357" s="96"/>
      <c r="E357" s="96"/>
    </row>
    <row r="358" spans="4:5" ht="12.75">
      <c r="D358" s="96"/>
      <c r="E358" s="96"/>
    </row>
    <row r="359" spans="4:5" ht="12.75">
      <c r="D359" s="96"/>
      <c r="E359" s="96"/>
    </row>
    <row r="360" spans="4:5" ht="12.75">
      <c r="D360" s="96"/>
      <c r="E360" s="96"/>
    </row>
    <row r="361" spans="4:5" ht="12.75">
      <c r="D361" s="96"/>
      <c r="E361" s="96"/>
    </row>
    <row r="362" spans="4:5" ht="12.75">
      <c r="D362" s="96"/>
      <c r="E362" s="96"/>
    </row>
    <row r="363" spans="4:5" ht="12.75">
      <c r="D363" s="96"/>
      <c r="E363" s="96"/>
    </row>
    <row r="364" spans="4:5" ht="12.75">
      <c r="D364" s="96"/>
      <c r="E364" s="96"/>
    </row>
    <row r="365" spans="4:5" ht="12.75">
      <c r="D365" s="96"/>
      <c r="E365" s="96"/>
    </row>
    <row r="366" spans="4:5" ht="12.75">
      <c r="D366" s="96"/>
      <c r="E366" s="96"/>
    </row>
    <row r="367" spans="4:5" ht="12.75">
      <c r="D367" s="96"/>
      <c r="E367" s="96"/>
    </row>
    <row r="368" spans="4:5" ht="12.75">
      <c r="D368" s="96"/>
      <c r="E368" s="96"/>
    </row>
    <row r="369" spans="4:5" ht="12.75">
      <c r="D369" s="96"/>
      <c r="E369" s="96"/>
    </row>
    <row r="370" spans="4:5" ht="12.75">
      <c r="D370" s="96"/>
      <c r="E370" s="96"/>
    </row>
    <row r="371" spans="4:5" ht="12.75">
      <c r="D371" s="96"/>
      <c r="E371" s="96"/>
    </row>
    <row r="372" spans="4:5" ht="12.75">
      <c r="D372" s="96"/>
      <c r="E372" s="96"/>
    </row>
    <row r="373" spans="4:5" ht="12.75">
      <c r="D373" s="96"/>
      <c r="E373" s="96"/>
    </row>
    <row r="374" spans="4:5" ht="12.75">
      <c r="D374" s="96"/>
      <c r="E374" s="96"/>
    </row>
    <row r="375" spans="4:5" ht="12.75">
      <c r="D375" s="96"/>
      <c r="E375" s="96"/>
    </row>
    <row r="376" spans="4:5" ht="12.75">
      <c r="D376" s="96"/>
      <c r="E376" s="96"/>
    </row>
    <row r="377" spans="4:5" ht="12.75">
      <c r="D377" s="96"/>
      <c r="E377" s="96"/>
    </row>
    <row r="378" spans="4:5" ht="12.75">
      <c r="D378" s="96"/>
      <c r="E378" s="96"/>
    </row>
    <row r="379" spans="4:5" ht="12.75">
      <c r="D379" s="96"/>
      <c r="E379" s="96"/>
    </row>
    <row r="380" spans="4:5" ht="12.75">
      <c r="D380" s="96"/>
      <c r="E380" s="96"/>
    </row>
    <row r="381" spans="4:5" ht="12.75">
      <c r="D381" s="96"/>
      <c r="E381" s="96"/>
    </row>
    <row r="382" spans="4:5" ht="12.75">
      <c r="D382" s="96"/>
      <c r="E382" s="96"/>
    </row>
    <row r="383" spans="4:5" ht="12.75">
      <c r="D383" s="96"/>
      <c r="E383" s="96"/>
    </row>
    <row r="384" spans="4:5" ht="12.75">
      <c r="D384" s="96"/>
      <c r="E384" s="96"/>
    </row>
    <row r="385" spans="4:5" ht="12.75">
      <c r="D385" s="96"/>
      <c r="E385" s="96"/>
    </row>
    <row r="386" spans="4:5" ht="12.75">
      <c r="D386" s="96"/>
      <c r="E386" s="96"/>
    </row>
    <row r="387" spans="4:5" ht="12.75">
      <c r="D387" s="96"/>
      <c r="E387" s="96"/>
    </row>
    <row r="388" spans="4:5" ht="12.75">
      <c r="D388" s="96"/>
      <c r="E388" s="96"/>
    </row>
    <row r="389" spans="4:5" ht="12.75">
      <c r="D389" s="96"/>
      <c r="E389" s="96"/>
    </row>
    <row r="390" spans="4:5" ht="12.75">
      <c r="D390" s="96"/>
      <c r="E390" s="96"/>
    </row>
    <row r="391" spans="4:5" ht="12.75">
      <c r="D391" s="96"/>
      <c r="E391" s="96"/>
    </row>
    <row r="392" spans="4:5" ht="12.75">
      <c r="D392" s="96"/>
      <c r="E392" s="96"/>
    </row>
    <row r="393" spans="4:5" ht="12.75">
      <c r="D393" s="96"/>
      <c r="E393" s="96"/>
    </row>
    <row r="394" spans="4:5" ht="12.75">
      <c r="D394" s="96"/>
      <c r="E394" s="96"/>
    </row>
    <row r="395" spans="4:5" ht="12.75">
      <c r="D395" s="96"/>
      <c r="E395" s="96"/>
    </row>
    <row r="396" spans="4:5" ht="12.75">
      <c r="D396" s="96"/>
      <c r="E396" s="96"/>
    </row>
    <row r="397" spans="4:5" ht="12.75">
      <c r="D397" s="96"/>
      <c r="E397" s="96"/>
    </row>
    <row r="398" spans="4:5" ht="12.75">
      <c r="D398" s="96"/>
      <c r="E398" s="96"/>
    </row>
    <row r="399" spans="4:5" ht="12.75">
      <c r="D399" s="96"/>
      <c r="E399" s="96"/>
    </row>
    <row r="400" spans="4:5" ht="12.75">
      <c r="D400" s="96"/>
      <c r="E400" s="96"/>
    </row>
    <row r="401" spans="4:5" ht="12.75">
      <c r="D401" s="96"/>
      <c r="E401" s="96"/>
    </row>
    <row r="402" spans="4:5" ht="12.75">
      <c r="D402" s="96"/>
      <c r="E402" s="96"/>
    </row>
    <row r="403" spans="4:5" ht="12.75">
      <c r="D403" s="96"/>
      <c r="E403" s="96"/>
    </row>
    <row r="404" spans="4:5" ht="12.75">
      <c r="D404" s="96"/>
      <c r="E404" s="96"/>
    </row>
    <row r="405" spans="4:5" ht="12.75">
      <c r="D405" s="96"/>
      <c r="E405" s="96"/>
    </row>
    <row r="406" spans="4:5" ht="12.75">
      <c r="D406" s="96"/>
      <c r="E406" s="96"/>
    </row>
    <row r="407" spans="4:5" ht="12.75">
      <c r="D407" s="96"/>
      <c r="E407" s="96"/>
    </row>
    <row r="408" spans="4:5" ht="12.75">
      <c r="D408" s="96"/>
      <c r="E408" s="96"/>
    </row>
    <row r="409" spans="4:5" ht="12.75">
      <c r="D409" s="96"/>
      <c r="E409" s="96"/>
    </row>
    <row r="410" spans="4:5" ht="12.75">
      <c r="D410" s="96"/>
      <c r="E410" s="96"/>
    </row>
    <row r="411" spans="4:5" ht="12.75">
      <c r="D411" s="96"/>
      <c r="E411" s="96"/>
    </row>
    <row r="412" spans="4:5" ht="12.75">
      <c r="D412" s="96"/>
      <c r="E412" s="96"/>
    </row>
    <row r="413" spans="4:5" ht="12.75">
      <c r="D413" s="96"/>
      <c r="E413" s="96"/>
    </row>
    <row r="414" spans="4:5" ht="12.75">
      <c r="D414" s="96"/>
      <c r="E414" s="96"/>
    </row>
    <row r="415" spans="4:5" ht="12.75">
      <c r="D415" s="96"/>
      <c r="E415" s="96"/>
    </row>
    <row r="416" spans="4:5" ht="12.75">
      <c r="D416" s="96"/>
      <c r="E416" s="96"/>
    </row>
    <row r="417" spans="4:5" ht="12.75">
      <c r="D417" s="96"/>
      <c r="E417" s="96"/>
    </row>
    <row r="418" spans="4:5" ht="12.75">
      <c r="D418" s="96"/>
      <c r="E418" s="96"/>
    </row>
    <row r="419" spans="4:5" ht="12.75">
      <c r="D419" s="96"/>
      <c r="E419" s="96"/>
    </row>
    <row r="420" spans="4:5" ht="12.75">
      <c r="D420" s="96"/>
      <c r="E420" s="96"/>
    </row>
    <row r="421" spans="4:5" ht="12.75">
      <c r="D421" s="96"/>
      <c r="E421" s="96"/>
    </row>
    <row r="422" spans="4:5" ht="12.75">
      <c r="D422" s="96"/>
      <c r="E422" s="96"/>
    </row>
    <row r="423" spans="4:5" ht="12.75">
      <c r="D423" s="96"/>
      <c r="E423" s="96"/>
    </row>
    <row r="424" spans="4:5" ht="12.75">
      <c r="D424" s="96"/>
      <c r="E424" s="96"/>
    </row>
    <row r="425" spans="4:5" ht="12.75">
      <c r="D425" s="96"/>
      <c r="E425" s="96"/>
    </row>
    <row r="426" spans="4:5" ht="12.75">
      <c r="D426" s="96"/>
      <c r="E426" s="96"/>
    </row>
    <row r="427" spans="4:5" ht="12.75">
      <c r="D427" s="96"/>
      <c r="E427" s="96"/>
    </row>
    <row r="428" spans="4:5" ht="12.75">
      <c r="D428" s="96"/>
      <c r="E428" s="96"/>
    </row>
    <row r="429" spans="4:5" ht="12.75">
      <c r="D429" s="96"/>
      <c r="E429" s="96"/>
    </row>
    <row r="430" spans="4:5" ht="12.75">
      <c r="D430" s="96"/>
      <c r="E430" s="96"/>
    </row>
    <row r="431" spans="4:5" ht="12.75">
      <c r="D431" s="96"/>
      <c r="E431" s="96"/>
    </row>
    <row r="432" spans="4:5" ht="12.75">
      <c r="D432" s="96"/>
      <c r="E432" s="96"/>
    </row>
    <row r="433" spans="4:5" ht="12.75">
      <c r="D433" s="96"/>
      <c r="E433" s="96"/>
    </row>
    <row r="434" spans="4:5" ht="12.75">
      <c r="D434" s="96"/>
      <c r="E434" s="96"/>
    </row>
    <row r="435" spans="4:5" ht="12.75">
      <c r="D435" s="96"/>
      <c r="E435" s="96"/>
    </row>
    <row r="436" spans="4:5" ht="12.75">
      <c r="D436" s="96"/>
      <c r="E436" s="96"/>
    </row>
    <row r="437" spans="4:5" ht="12.75">
      <c r="D437" s="96"/>
      <c r="E437" s="96"/>
    </row>
    <row r="438" spans="4:5" ht="12.75">
      <c r="D438" s="96"/>
      <c r="E438" s="96"/>
    </row>
    <row r="439" spans="4:5" ht="12.75">
      <c r="D439" s="96"/>
      <c r="E439" s="96"/>
    </row>
    <row r="440" spans="4:5" ht="12.75">
      <c r="D440" s="96"/>
      <c r="E440" s="96"/>
    </row>
    <row r="441" spans="4:5" ht="12.75">
      <c r="D441" s="96"/>
      <c r="E441" s="96"/>
    </row>
    <row r="442" spans="4:5" ht="12.75">
      <c r="D442" s="96"/>
      <c r="E442" s="96"/>
    </row>
    <row r="443" spans="4:5" ht="12.75">
      <c r="D443" s="96"/>
      <c r="E443" s="96"/>
    </row>
    <row r="444" spans="4:5" ht="12.75">
      <c r="D444" s="96"/>
      <c r="E444" s="96"/>
    </row>
    <row r="445" spans="4:5" ht="12.75">
      <c r="D445" s="96"/>
      <c r="E445" s="96"/>
    </row>
    <row r="446" spans="4:5" ht="12.75">
      <c r="D446" s="96"/>
      <c r="E446" s="96"/>
    </row>
    <row r="447" spans="4:5" ht="12.75">
      <c r="D447" s="96"/>
      <c r="E447" s="96"/>
    </row>
    <row r="448" spans="4:5" ht="12.75">
      <c r="D448" s="96"/>
      <c r="E448" s="96"/>
    </row>
    <row r="449" spans="4:5" ht="12.75">
      <c r="D449" s="96"/>
      <c r="E449" s="96"/>
    </row>
    <row r="450" spans="4:5" ht="12.75">
      <c r="D450" s="96"/>
      <c r="E450" s="96"/>
    </row>
    <row r="451" spans="4:5" ht="12.75">
      <c r="D451" s="96"/>
      <c r="E451" s="96"/>
    </row>
    <row r="452" spans="4:5" ht="12.75">
      <c r="D452" s="96"/>
      <c r="E452" s="96"/>
    </row>
    <row r="453" spans="4:5" ht="12.75">
      <c r="D453" s="96"/>
      <c r="E453" s="96"/>
    </row>
    <row r="454" spans="4:5" ht="12.75">
      <c r="D454" s="96"/>
      <c r="E454" s="96"/>
    </row>
    <row r="455" spans="4:5" ht="12.75">
      <c r="D455" s="96"/>
      <c r="E455" s="96"/>
    </row>
    <row r="456" spans="4:5" ht="12.75">
      <c r="D456" s="96"/>
      <c r="E456" s="96"/>
    </row>
    <row r="457" spans="4:5" ht="12.75">
      <c r="D457" s="96"/>
      <c r="E457" s="96"/>
    </row>
    <row r="458" spans="4:5" ht="12.75">
      <c r="D458" s="96"/>
      <c r="E458" s="96"/>
    </row>
    <row r="459" spans="4:5" ht="12.75">
      <c r="D459" s="96"/>
      <c r="E459" s="96"/>
    </row>
    <row r="460" spans="4:5" ht="12.75">
      <c r="D460" s="96"/>
      <c r="E460" s="96"/>
    </row>
    <row r="461" spans="4:5" ht="12.75">
      <c r="D461" s="96"/>
      <c r="E461" s="96"/>
    </row>
    <row r="462" spans="4:5" ht="12.75">
      <c r="D462" s="96"/>
      <c r="E462" s="96"/>
    </row>
    <row r="463" spans="4:5" ht="12.75">
      <c r="D463" s="96"/>
      <c r="E463" s="96"/>
    </row>
    <row r="464" spans="4:5" ht="12.75">
      <c r="D464" s="96"/>
      <c r="E464" s="96"/>
    </row>
    <row r="465" spans="4:5" ht="12.75">
      <c r="D465" s="96"/>
      <c r="E465" s="96"/>
    </row>
    <row r="466" spans="4:5" ht="12.75">
      <c r="D466" s="96"/>
      <c r="E466" s="96"/>
    </row>
    <row r="467" spans="4:5" ht="12.75">
      <c r="D467" s="96"/>
      <c r="E467" s="96"/>
    </row>
    <row r="468" spans="4:5" ht="12.75">
      <c r="D468" s="96"/>
      <c r="E468" s="96"/>
    </row>
    <row r="469" spans="4:5" ht="12.75">
      <c r="D469" s="96"/>
      <c r="E469" s="96"/>
    </row>
    <row r="470" spans="4:5" ht="12.75">
      <c r="D470" s="96"/>
      <c r="E470" s="96"/>
    </row>
    <row r="471" spans="4:5" ht="12.75">
      <c r="D471" s="96"/>
      <c r="E471" s="96"/>
    </row>
    <row r="472" spans="4:5" ht="12.75">
      <c r="D472" s="96"/>
      <c r="E472" s="96"/>
    </row>
    <row r="473" spans="4:5" ht="12.75">
      <c r="D473" s="96"/>
      <c r="E473" s="96"/>
    </row>
    <row r="474" spans="4:5" ht="12.75">
      <c r="D474" s="96"/>
      <c r="E474" s="96"/>
    </row>
    <row r="475" spans="4:5" ht="12.75">
      <c r="D475" s="96"/>
      <c r="E475" s="96"/>
    </row>
    <row r="476" spans="4:5" ht="12.75">
      <c r="D476" s="96"/>
      <c r="E476" s="96"/>
    </row>
    <row r="477" spans="4:5" ht="12.75">
      <c r="D477" s="96"/>
      <c r="E477" s="96"/>
    </row>
    <row r="478" spans="4:5" ht="12.75">
      <c r="D478" s="96"/>
      <c r="E478" s="96"/>
    </row>
    <row r="479" spans="4:5" ht="12.75">
      <c r="D479" s="96"/>
      <c r="E479" s="96"/>
    </row>
    <row r="480" spans="4:5" ht="12.75">
      <c r="D480" s="96"/>
      <c r="E480" s="96"/>
    </row>
    <row r="481" spans="4:5" ht="12.75">
      <c r="D481" s="96"/>
      <c r="E481" s="96"/>
    </row>
    <row r="482" spans="4:5" ht="12.75">
      <c r="D482" s="96"/>
      <c r="E482" s="96"/>
    </row>
    <row r="483" spans="4:5" ht="12.75">
      <c r="D483" s="96"/>
      <c r="E483" s="96"/>
    </row>
    <row r="484" spans="4:5" ht="12.75">
      <c r="D484" s="96"/>
      <c r="E484" s="96"/>
    </row>
    <row r="485" spans="4:5" ht="12.75">
      <c r="D485" s="96"/>
      <c r="E485" s="96"/>
    </row>
    <row r="486" spans="4:5" ht="12.75">
      <c r="D486" s="96"/>
      <c r="E486" s="96"/>
    </row>
    <row r="487" spans="4:5" ht="12.75">
      <c r="D487" s="96"/>
      <c r="E487" s="96"/>
    </row>
    <row r="488" spans="4:5" ht="12.75">
      <c r="D488" s="96"/>
      <c r="E488" s="96"/>
    </row>
    <row r="489" spans="4:5" ht="12.75">
      <c r="D489" s="96"/>
      <c r="E489" s="96"/>
    </row>
    <row r="490" spans="4:5" ht="12.75">
      <c r="D490" s="96"/>
      <c r="E490" s="96"/>
    </row>
    <row r="491" spans="4:5" ht="12.75">
      <c r="D491" s="96"/>
      <c r="E491" s="96"/>
    </row>
    <row r="492" spans="4:5" ht="12.75">
      <c r="D492" s="96"/>
      <c r="E492" s="96"/>
    </row>
    <row r="493" spans="4:5" ht="12.75">
      <c r="D493" s="96"/>
      <c r="E493" s="96"/>
    </row>
    <row r="494" spans="4:5" ht="12.75">
      <c r="D494" s="96"/>
      <c r="E494" s="96"/>
    </row>
    <row r="495" spans="4:5" ht="12.75">
      <c r="D495" s="96"/>
      <c r="E495" s="96"/>
    </row>
    <row r="496" spans="4:5" ht="12.75">
      <c r="D496" s="96"/>
      <c r="E496" s="96"/>
    </row>
    <row r="497" spans="4:5" ht="12.75">
      <c r="D497" s="96"/>
      <c r="E497" s="96"/>
    </row>
    <row r="498" spans="4:5" ht="12.75">
      <c r="D498" s="96"/>
      <c r="E498" s="96"/>
    </row>
    <row r="499" spans="4:5" ht="12.75">
      <c r="D499" s="96"/>
      <c r="E499" s="96"/>
    </row>
    <row r="500" spans="4:5" ht="12.75">
      <c r="D500" s="96"/>
      <c r="E500" s="96"/>
    </row>
    <row r="501" spans="4:5" ht="12.75">
      <c r="D501" s="96"/>
      <c r="E501" s="96"/>
    </row>
    <row r="502" spans="4:5" ht="12.75">
      <c r="D502" s="96"/>
      <c r="E502" s="96"/>
    </row>
    <row r="503" spans="4:5" ht="12.75">
      <c r="D503" s="96"/>
      <c r="E503" s="96"/>
    </row>
    <row r="504" spans="4:5" ht="12.75">
      <c r="D504" s="96"/>
      <c r="E504" s="96"/>
    </row>
    <row r="505" spans="4:5" ht="12.75">
      <c r="D505" s="96"/>
      <c r="E505" s="96"/>
    </row>
    <row r="506" spans="4:5" ht="12.75">
      <c r="D506" s="96"/>
      <c r="E506" s="96"/>
    </row>
    <row r="507" spans="4:5" ht="12.75">
      <c r="D507" s="96"/>
      <c r="E507" s="96"/>
    </row>
    <row r="508" spans="4:5" ht="12.75">
      <c r="D508" s="96"/>
      <c r="E508" s="96"/>
    </row>
    <row r="509" spans="4:5" ht="12.75">
      <c r="D509" s="96"/>
      <c r="E509" s="96"/>
    </row>
    <row r="510" spans="4:5" ht="12.75">
      <c r="D510" s="96"/>
      <c r="E510" s="96"/>
    </row>
    <row r="511" spans="4:5" ht="12.75">
      <c r="D511" s="96"/>
      <c r="E511" s="96"/>
    </row>
    <row r="512" spans="4:5" ht="12.75">
      <c r="D512" s="96"/>
      <c r="E512" s="96"/>
    </row>
    <row r="513" spans="4:5" ht="12.75">
      <c r="D513" s="96"/>
      <c r="E513" s="96"/>
    </row>
    <row r="514" spans="4:5" ht="12.75">
      <c r="D514" s="96"/>
      <c r="E514" s="96"/>
    </row>
    <row r="515" spans="4:5" ht="12.75">
      <c r="D515" s="96"/>
      <c r="E515" s="96"/>
    </row>
    <row r="516" spans="4:5" ht="12.75">
      <c r="D516" s="96"/>
      <c r="E516" s="96"/>
    </row>
    <row r="517" spans="4:5" ht="12.75">
      <c r="D517" s="96"/>
      <c r="E517" s="96"/>
    </row>
    <row r="518" spans="4:5" ht="12.75">
      <c r="D518" s="96"/>
      <c r="E518" s="96"/>
    </row>
    <row r="519" spans="4:5" ht="12.75">
      <c r="D519" s="96"/>
      <c r="E519" s="96"/>
    </row>
    <row r="520" spans="4:5" ht="12.75">
      <c r="D520" s="96"/>
      <c r="E520" s="96"/>
    </row>
    <row r="521" spans="4:5" ht="12.75">
      <c r="D521" s="96"/>
      <c r="E521" s="96"/>
    </row>
    <row r="522" spans="4:5" ht="12.75">
      <c r="D522" s="96"/>
      <c r="E522" s="96"/>
    </row>
    <row r="523" spans="4:5" ht="12.75">
      <c r="D523" s="96"/>
      <c r="E523" s="96"/>
    </row>
    <row r="524" spans="4:5" ht="12.75">
      <c r="D524" s="96"/>
      <c r="E524" s="96"/>
    </row>
    <row r="525" spans="4:5" ht="12.75">
      <c r="D525" s="96"/>
      <c r="E525" s="96"/>
    </row>
    <row r="526" spans="4:5" ht="12.75">
      <c r="D526" s="96"/>
      <c r="E526" s="96"/>
    </row>
    <row r="527" spans="4:5" ht="12.75">
      <c r="D527" s="96"/>
      <c r="E527" s="96"/>
    </row>
    <row r="528" spans="4:5" ht="12.75">
      <c r="D528" s="96"/>
      <c r="E528" s="96"/>
    </row>
    <row r="529" spans="4:5" ht="12.75">
      <c r="D529" s="96"/>
      <c r="E529" s="96"/>
    </row>
    <row r="530" spans="4:5" ht="12.75">
      <c r="D530" s="96"/>
      <c r="E530" s="96"/>
    </row>
    <row r="531" spans="4:5" ht="12.75">
      <c r="D531" s="96"/>
      <c r="E531" s="96"/>
    </row>
    <row r="532" spans="4:5" ht="12.75">
      <c r="D532" s="96"/>
      <c r="E532" s="96"/>
    </row>
    <row r="533" spans="4:5" ht="12.75">
      <c r="D533" s="96"/>
      <c r="E533" s="96"/>
    </row>
    <row r="534" spans="4:5" ht="12.75">
      <c r="D534" s="96"/>
      <c r="E534" s="96"/>
    </row>
    <row r="535" spans="4:5" ht="12.75">
      <c r="D535" s="96"/>
      <c r="E535" s="96"/>
    </row>
    <row r="536" spans="4:5" ht="12.75">
      <c r="D536" s="96"/>
      <c r="E536" s="96"/>
    </row>
    <row r="537" spans="4:5" ht="12.75">
      <c r="D537" s="96"/>
      <c r="E537" s="96"/>
    </row>
    <row r="538" spans="4:5" ht="12.75">
      <c r="D538" s="96"/>
      <c r="E538" s="96"/>
    </row>
    <row r="539" spans="4:5" ht="12.75">
      <c r="D539" s="96"/>
      <c r="E539" s="96"/>
    </row>
    <row r="540" spans="4:5" ht="12.75">
      <c r="D540" s="96"/>
      <c r="E540" s="96"/>
    </row>
    <row r="541" spans="4:5" ht="12.75">
      <c r="D541" s="96"/>
      <c r="E541" s="96"/>
    </row>
    <row r="542" spans="4:5" ht="12.75">
      <c r="D542" s="96"/>
      <c r="E542" s="96"/>
    </row>
    <row r="543" spans="4:5" ht="12.75">
      <c r="D543" s="96"/>
      <c r="E543" s="96"/>
    </row>
    <row r="544" spans="4:5" ht="12.75">
      <c r="D544" s="96"/>
      <c r="E544" s="96"/>
    </row>
    <row r="545" spans="4:5" ht="12.75">
      <c r="D545" s="96"/>
      <c r="E545" s="96"/>
    </row>
    <row r="546" spans="4:5" ht="12.75">
      <c r="D546" s="96"/>
      <c r="E546" s="96"/>
    </row>
    <row r="547" spans="4:5" ht="12.75">
      <c r="D547" s="96"/>
      <c r="E547" s="96"/>
    </row>
    <row r="548" spans="4:5" ht="12.75">
      <c r="D548" s="96"/>
      <c r="E548" s="96"/>
    </row>
    <row r="549" spans="4:5" ht="12.75">
      <c r="D549" s="96"/>
      <c r="E549" s="96"/>
    </row>
    <row r="550" spans="4:5" ht="12.75">
      <c r="D550" s="96"/>
      <c r="E550" s="96"/>
    </row>
    <row r="551" spans="4:5" ht="12.75">
      <c r="D551" s="96"/>
      <c r="E551" s="96"/>
    </row>
    <row r="552" spans="4:5" ht="12.75">
      <c r="D552" s="96"/>
      <c r="E552" s="96"/>
    </row>
    <row r="553" spans="4:5" ht="12.75">
      <c r="D553" s="96"/>
      <c r="E553" s="96"/>
    </row>
    <row r="554" spans="4:5" ht="12.75">
      <c r="D554" s="96"/>
      <c r="E554" s="96"/>
    </row>
    <row r="555" spans="4:5" ht="12.75">
      <c r="D555" s="96"/>
      <c r="E555" s="96"/>
    </row>
    <row r="556" spans="4:5" ht="12.75">
      <c r="D556" s="96"/>
      <c r="E556" s="96"/>
    </row>
    <row r="557" spans="4:5" ht="12.75">
      <c r="D557" s="96"/>
      <c r="E557" s="96"/>
    </row>
    <row r="558" spans="4:5" ht="12.75">
      <c r="D558" s="96"/>
      <c r="E558" s="96"/>
    </row>
    <row r="559" spans="4:5" ht="12.75">
      <c r="D559" s="96"/>
      <c r="E559" s="96"/>
    </row>
    <row r="560" spans="4:5" ht="12.75">
      <c r="D560" s="96"/>
      <c r="E560" s="96"/>
    </row>
    <row r="561" spans="4:5" ht="12.75">
      <c r="D561" s="96"/>
      <c r="E561" s="96"/>
    </row>
    <row r="562" spans="4:5" ht="12.75">
      <c r="D562" s="96"/>
      <c r="E562" s="96"/>
    </row>
    <row r="563" spans="4:5" ht="12.75">
      <c r="D563" s="96"/>
      <c r="E563" s="96"/>
    </row>
    <row r="564" spans="4:5" ht="12.75">
      <c r="D564" s="96"/>
      <c r="E564" s="96"/>
    </row>
    <row r="565" spans="4:5" ht="12.75">
      <c r="D565" s="96"/>
      <c r="E565" s="96"/>
    </row>
    <row r="566" spans="4:5" ht="12.75">
      <c r="D566" s="96"/>
      <c r="E566" s="96"/>
    </row>
    <row r="567" spans="4:5" ht="12.75">
      <c r="D567" s="96"/>
      <c r="E567" s="96"/>
    </row>
    <row r="568" spans="4:5" ht="12.75">
      <c r="D568" s="96"/>
      <c r="E568" s="96"/>
    </row>
    <row r="569" spans="4:5" ht="12.75">
      <c r="D569" s="96"/>
      <c r="E569" s="96"/>
    </row>
    <row r="570" spans="4:5" ht="12.75">
      <c r="D570" s="96"/>
      <c r="E570" s="96"/>
    </row>
    <row r="571" spans="4:5" ht="12.75">
      <c r="D571" s="96"/>
      <c r="E571" s="96"/>
    </row>
    <row r="572" spans="4:5" ht="12.75">
      <c r="D572" s="96"/>
      <c r="E572" s="96"/>
    </row>
    <row r="573" spans="4:5" ht="12.75">
      <c r="D573" s="96"/>
      <c r="E573" s="96"/>
    </row>
    <row r="574" spans="4:5" ht="12.75">
      <c r="D574" s="96"/>
      <c r="E574" s="96"/>
    </row>
    <row r="575" spans="4:5" ht="12.75">
      <c r="D575" s="96"/>
      <c r="E575" s="96"/>
    </row>
    <row r="576" spans="4:5" ht="12.75">
      <c r="D576" s="96"/>
      <c r="E576" s="96"/>
    </row>
    <row r="577" spans="4:5" ht="12.75">
      <c r="D577" s="96"/>
      <c r="E577" s="96"/>
    </row>
    <row r="578" spans="4:5" ht="12.75">
      <c r="D578" s="96"/>
      <c r="E578" s="96"/>
    </row>
    <row r="579" spans="4:5" ht="12.75">
      <c r="D579" s="96"/>
      <c r="E579" s="96"/>
    </row>
    <row r="580" spans="4:5" ht="12.75">
      <c r="D580" s="96"/>
      <c r="E580" s="96"/>
    </row>
    <row r="581" spans="4:5" ht="12.75">
      <c r="D581" s="96"/>
      <c r="E581" s="96"/>
    </row>
    <row r="582" spans="4:5" ht="12.75">
      <c r="D582" s="96"/>
      <c r="E582" s="96"/>
    </row>
    <row r="583" spans="4:5" ht="12.75">
      <c r="D583" s="96"/>
      <c r="E583" s="96"/>
    </row>
    <row r="584" spans="4:5" ht="12.75">
      <c r="D584" s="96"/>
      <c r="E584" s="96"/>
    </row>
    <row r="585" spans="4:5" ht="12.75">
      <c r="D585" s="96"/>
      <c r="E585" s="96"/>
    </row>
    <row r="586" spans="4:5" ht="12.75">
      <c r="D586" s="96"/>
      <c r="E586" s="96"/>
    </row>
    <row r="587" spans="4:5" ht="12.75">
      <c r="D587" s="96"/>
      <c r="E587" s="96"/>
    </row>
    <row r="588" spans="4:5" ht="12.75">
      <c r="D588" s="96"/>
      <c r="E588" s="96"/>
    </row>
    <row r="589" spans="4:5" ht="12.75">
      <c r="D589" s="96"/>
      <c r="E589" s="96"/>
    </row>
    <row r="590" spans="4:5" ht="12.75">
      <c r="D590" s="96"/>
      <c r="E590" s="96"/>
    </row>
    <row r="591" spans="4:5" ht="12.75">
      <c r="D591" s="96"/>
      <c r="E591" s="96"/>
    </row>
    <row r="592" spans="4:5" ht="12.75">
      <c r="D592" s="96"/>
      <c r="E592" s="96"/>
    </row>
    <row r="593" spans="4:5" ht="12.75">
      <c r="D593" s="96"/>
      <c r="E593" s="96"/>
    </row>
    <row r="594" spans="4:5" ht="12.75">
      <c r="D594" s="96"/>
      <c r="E594" s="96"/>
    </row>
    <row r="595" spans="4:5" ht="12.75">
      <c r="D595" s="96"/>
      <c r="E595" s="96"/>
    </row>
    <row r="596" spans="4:5" ht="12.75">
      <c r="D596" s="96"/>
      <c r="E596" s="96"/>
    </row>
    <row r="597" spans="4:5" ht="12.75">
      <c r="D597" s="96"/>
      <c r="E597" s="96"/>
    </row>
    <row r="598" spans="4:5" ht="12.75">
      <c r="D598" s="96"/>
      <c r="E598" s="96"/>
    </row>
    <row r="599" spans="4:5" ht="12.75">
      <c r="D599" s="96"/>
      <c r="E599" s="96"/>
    </row>
    <row r="600" spans="4:5" ht="12.75">
      <c r="D600" s="96"/>
      <c r="E600" s="96"/>
    </row>
    <row r="601" spans="4:5" ht="12.75">
      <c r="D601" s="96"/>
      <c r="E601" s="96"/>
    </row>
    <row r="602" spans="4:5" ht="12.75">
      <c r="D602" s="96"/>
      <c r="E602" s="96"/>
    </row>
    <row r="603" spans="4:5" ht="12.75">
      <c r="D603" s="96"/>
      <c r="E603" s="96"/>
    </row>
    <row r="604" spans="4:5" ht="12.75">
      <c r="D604" s="96"/>
      <c r="E604" s="96"/>
    </row>
    <row r="605" spans="4:5" ht="12.75">
      <c r="D605" s="96"/>
      <c r="E605" s="96"/>
    </row>
    <row r="606" spans="4:5" ht="12.75">
      <c r="D606" s="96"/>
      <c r="E606" s="96"/>
    </row>
    <row r="607" spans="4:5" ht="12.75">
      <c r="D607" s="96"/>
      <c r="E607" s="96"/>
    </row>
    <row r="608" spans="4:5" ht="12.75">
      <c r="D608" s="96"/>
      <c r="E608" s="96"/>
    </row>
    <row r="609" spans="4:5" ht="12.75">
      <c r="D609" s="96"/>
      <c r="E609" s="96"/>
    </row>
    <row r="610" spans="4:5" ht="12.75">
      <c r="D610" s="96"/>
      <c r="E610" s="96"/>
    </row>
    <row r="611" spans="4:5" ht="12.75">
      <c r="D611" s="96"/>
      <c r="E611" s="96"/>
    </row>
    <row r="612" spans="4:5" ht="12.75">
      <c r="D612" s="96"/>
      <c r="E612" s="96"/>
    </row>
    <row r="613" spans="4:5" ht="12.75">
      <c r="D613" s="96"/>
      <c r="E613" s="96"/>
    </row>
    <row r="614" spans="4:5" ht="12.75">
      <c r="D614" s="96"/>
      <c r="E614" s="96"/>
    </row>
    <row r="615" spans="4:5" ht="12.75">
      <c r="D615" s="96"/>
      <c r="E615" s="96"/>
    </row>
    <row r="616" spans="4:5" ht="12.75">
      <c r="D616" s="96"/>
      <c r="E616" s="96"/>
    </row>
    <row r="617" spans="4:5" ht="12.75">
      <c r="D617" s="96"/>
      <c r="E617" s="96"/>
    </row>
    <row r="618" spans="4:5" ht="12.75">
      <c r="D618" s="96"/>
      <c r="E618" s="96"/>
    </row>
    <row r="619" spans="4:5" ht="12.75">
      <c r="D619" s="96"/>
      <c r="E619" s="96"/>
    </row>
    <row r="620" spans="4:5" ht="12.75">
      <c r="D620" s="96"/>
      <c r="E620" s="96"/>
    </row>
    <row r="621" spans="4:5" ht="12.75">
      <c r="D621" s="96"/>
      <c r="E621" s="96"/>
    </row>
    <row r="622" spans="4:5" ht="12.75">
      <c r="D622" s="96"/>
      <c r="E622" s="96"/>
    </row>
    <row r="623" spans="4:5" ht="12.75">
      <c r="D623" s="96"/>
      <c r="E623" s="96"/>
    </row>
    <row r="624" spans="4:5" ht="12.75">
      <c r="D624" s="96"/>
      <c r="E624" s="96"/>
    </row>
    <row r="625" spans="4:5" ht="12.75">
      <c r="D625" s="96"/>
      <c r="E625" s="96"/>
    </row>
    <row r="626" spans="4:5" ht="12.75">
      <c r="D626" s="96"/>
      <c r="E626" s="96"/>
    </row>
    <row r="627" spans="4:5" ht="12.75">
      <c r="D627" s="96"/>
      <c r="E627" s="96"/>
    </row>
    <row r="628" spans="4:5" ht="12.75">
      <c r="D628" s="96"/>
      <c r="E628" s="96"/>
    </row>
    <row r="629" spans="4:5" ht="12.75">
      <c r="D629" s="96"/>
      <c r="E629" s="96"/>
    </row>
    <row r="630" spans="4:5" ht="12.75">
      <c r="D630" s="96"/>
      <c r="E630" s="96"/>
    </row>
    <row r="631" spans="4:5" ht="12.75">
      <c r="D631" s="96"/>
      <c r="E631" s="96"/>
    </row>
    <row r="632" spans="4:5" ht="12.75">
      <c r="D632" s="96"/>
      <c r="E632" s="96"/>
    </row>
    <row r="633" spans="4:5" ht="12.75">
      <c r="D633" s="96"/>
      <c r="E633" s="96"/>
    </row>
    <row r="634" spans="4:5" ht="12.75">
      <c r="D634" s="96"/>
      <c r="E634" s="96"/>
    </row>
    <row r="635" spans="4:5" ht="12.75">
      <c r="D635" s="96"/>
      <c r="E635" s="96"/>
    </row>
    <row r="636" spans="4:5" ht="12.75">
      <c r="D636" s="96"/>
      <c r="E636" s="96"/>
    </row>
    <row r="637" spans="4:5" ht="12.75">
      <c r="D637" s="96"/>
      <c r="E637" s="96"/>
    </row>
    <row r="638" spans="4:5" ht="12.75">
      <c r="D638" s="96"/>
      <c r="E638" s="96"/>
    </row>
    <row r="639" spans="4:5" ht="12.75">
      <c r="D639" s="96"/>
      <c r="E639" s="96"/>
    </row>
    <row r="640" spans="4:5" ht="12.75">
      <c r="D640" s="96"/>
      <c r="E640" s="96"/>
    </row>
    <row r="641" spans="4:5" ht="12.75">
      <c r="D641" s="96"/>
      <c r="E641" s="96"/>
    </row>
    <row r="642" spans="4:5" ht="12.75">
      <c r="D642" s="96"/>
      <c r="E642" s="96"/>
    </row>
    <row r="643" spans="4:5" ht="12.75">
      <c r="D643" s="96"/>
      <c r="E643" s="96"/>
    </row>
    <row r="644" spans="4:5" ht="12.75">
      <c r="D644" s="96"/>
      <c r="E644" s="96"/>
    </row>
    <row r="645" spans="4:5" ht="12.75">
      <c r="D645" s="96"/>
      <c r="E645" s="96"/>
    </row>
    <row r="646" spans="4:5" ht="12.75">
      <c r="D646" s="96"/>
      <c r="E646" s="96"/>
    </row>
    <row r="647" spans="4:5" ht="12.75">
      <c r="D647" s="96"/>
      <c r="E647" s="96"/>
    </row>
    <row r="648" spans="4:5" ht="12.75">
      <c r="D648" s="96"/>
      <c r="E648" s="96"/>
    </row>
    <row r="649" spans="4:5" ht="12.75">
      <c r="D649" s="96"/>
      <c r="E649" s="96"/>
    </row>
    <row r="650" spans="4:5" ht="12.75">
      <c r="D650" s="96"/>
      <c r="E650" s="96"/>
    </row>
    <row r="651" spans="4:5" ht="12.75">
      <c r="D651" s="96"/>
      <c r="E651" s="96"/>
    </row>
    <row r="652" spans="4:5" ht="12.75">
      <c r="D652" s="96"/>
      <c r="E652" s="96"/>
    </row>
    <row r="653" spans="4:5" ht="12.75">
      <c r="D653" s="96"/>
      <c r="E653" s="96"/>
    </row>
    <row r="654" spans="4:5" ht="12.75">
      <c r="D654" s="96"/>
      <c r="E654" s="96"/>
    </row>
    <row r="655" spans="4:5" ht="12.75">
      <c r="D655" s="96"/>
      <c r="E655" s="96"/>
    </row>
    <row r="656" spans="4:5" ht="12.75">
      <c r="D656" s="96"/>
      <c r="E656" s="96"/>
    </row>
    <row r="657" spans="4:5" ht="12.75">
      <c r="D657" s="96"/>
      <c r="E657" s="96"/>
    </row>
    <row r="658" spans="4:5" ht="12.75">
      <c r="D658" s="96"/>
      <c r="E658" s="96"/>
    </row>
    <row r="659" spans="4:5" ht="12.75">
      <c r="D659" s="96"/>
      <c r="E659" s="96"/>
    </row>
    <row r="660" spans="4:5" ht="12.75">
      <c r="D660" s="96"/>
      <c r="E660" s="96"/>
    </row>
    <row r="661" spans="4:5" ht="12.75">
      <c r="D661" s="96"/>
      <c r="E661" s="96"/>
    </row>
    <row r="662" spans="4:5" ht="12.75">
      <c r="D662" s="96"/>
      <c r="E662" s="96"/>
    </row>
    <row r="663" spans="4:5" ht="12.75">
      <c r="D663" s="96"/>
      <c r="E663" s="96"/>
    </row>
    <row r="664" spans="4:5" ht="12.75">
      <c r="D664" s="96"/>
      <c r="E664" s="96"/>
    </row>
    <row r="665" spans="4:5" ht="12.75">
      <c r="D665" s="96"/>
      <c r="E665" s="96"/>
    </row>
    <row r="666" spans="4:5" ht="12.75">
      <c r="D666" s="96"/>
      <c r="E666" s="96"/>
    </row>
    <row r="667" spans="4:5" ht="12.75">
      <c r="D667" s="96"/>
      <c r="E667" s="96"/>
    </row>
    <row r="668" spans="4:5" ht="12.75">
      <c r="D668" s="96"/>
      <c r="E668" s="96"/>
    </row>
    <row r="669" spans="4:5" ht="12.75">
      <c r="D669" s="96"/>
      <c r="E669" s="96"/>
    </row>
    <row r="670" spans="4:5" ht="12.75">
      <c r="D670" s="96"/>
      <c r="E670" s="96"/>
    </row>
    <row r="671" spans="4:5" ht="12.75">
      <c r="D671" s="96"/>
      <c r="E671" s="96"/>
    </row>
    <row r="672" spans="4:5" ht="12.75">
      <c r="D672" s="96"/>
      <c r="E672" s="96"/>
    </row>
    <row r="673" spans="4:5" ht="12.75">
      <c r="D673" s="96"/>
      <c r="E673" s="96"/>
    </row>
    <row r="674" spans="4:5" ht="12.75">
      <c r="D674" s="96"/>
      <c r="E674" s="96"/>
    </row>
    <row r="675" spans="4:5" ht="12.75">
      <c r="D675" s="96"/>
      <c r="E675" s="96"/>
    </row>
    <row r="676" spans="4:5" ht="12.75">
      <c r="D676" s="96"/>
      <c r="E676" s="96"/>
    </row>
    <row r="677" spans="4:5" ht="12.75">
      <c r="D677" s="96"/>
      <c r="E677" s="96"/>
    </row>
    <row r="678" spans="4:5" ht="12.75">
      <c r="D678" s="96"/>
      <c r="E678" s="96"/>
    </row>
    <row r="679" spans="4:5" ht="12.75">
      <c r="D679" s="96"/>
      <c r="E679" s="96"/>
    </row>
    <row r="680" spans="4:5" ht="12.75">
      <c r="D680" s="96"/>
      <c r="E680" s="96"/>
    </row>
    <row r="681" spans="4:5" ht="12.75">
      <c r="D681" s="96"/>
      <c r="E681" s="96"/>
    </row>
    <row r="682" spans="4:5" ht="12.75">
      <c r="D682" s="96"/>
      <c r="E682" s="96"/>
    </row>
    <row r="683" spans="4:5" ht="12.75">
      <c r="D683" s="96"/>
      <c r="E683" s="96"/>
    </row>
    <row r="684" spans="4:5" ht="12.75">
      <c r="D684" s="96"/>
      <c r="E684" s="96"/>
    </row>
    <row r="685" spans="4:5" ht="12.75">
      <c r="D685" s="96"/>
      <c r="E685" s="96"/>
    </row>
    <row r="686" spans="4:5" ht="12.75">
      <c r="D686" s="96"/>
      <c r="E686" s="96"/>
    </row>
    <row r="687" spans="4:5" ht="12.75">
      <c r="D687" s="96"/>
      <c r="E687" s="96"/>
    </row>
    <row r="688" spans="4:5" ht="12.75">
      <c r="D688" s="96"/>
      <c r="E688" s="96"/>
    </row>
    <row r="689" spans="4:5" ht="12.75">
      <c r="D689" s="96"/>
      <c r="E689" s="96"/>
    </row>
    <row r="690" spans="4:5" ht="12.75">
      <c r="D690" s="96"/>
      <c r="E690" s="96"/>
    </row>
    <row r="691" spans="4:5" ht="12.75">
      <c r="D691" s="96"/>
      <c r="E691" s="96"/>
    </row>
    <row r="692" spans="4:5" ht="12.75">
      <c r="D692" s="96"/>
      <c r="E692" s="96"/>
    </row>
    <row r="693" spans="4:5" ht="12.75">
      <c r="D693" s="96"/>
      <c r="E693" s="96"/>
    </row>
    <row r="694" spans="4:5" ht="12.75">
      <c r="D694" s="96"/>
      <c r="E694" s="96"/>
    </row>
    <row r="695" spans="4:5" ht="12.75">
      <c r="D695" s="96"/>
      <c r="E695" s="96"/>
    </row>
    <row r="696" spans="4:5" ht="12.75">
      <c r="D696" s="96"/>
      <c r="E696" s="96"/>
    </row>
    <row r="697" spans="4:5" ht="12.75">
      <c r="D697" s="96"/>
      <c r="E697" s="96"/>
    </row>
    <row r="698" spans="4:5" ht="12.75">
      <c r="D698" s="96"/>
      <c r="E698" s="96"/>
    </row>
    <row r="699" spans="4:5" ht="12.75">
      <c r="D699" s="96"/>
      <c r="E699" s="96"/>
    </row>
    <row r="700" spans="4:5" ht="12.75">
      <c r="D700" s="96"/>
      <c r="E700" s="96"/>
    </row>
    <row r="701" spans="4:5" ht="12.75">
      <c r="D701" s="96"/>
      <c r="E701" s="96"/>
    </row>
    <row r="702" spans="4:5" ht="12.75">
      <c r="D702" s="96"/>
      <c r="E702" s="96"/>
    </row>
    <row r="703" spans="4:5" ht="12.75">
      <c r="D703" s="96"/>
      <c r="E703" s="96"/>
    </row>
    <row r="704" spans="4:5" ht="12.75">
      <c r="D704" s="96"/>
      <c r="E704" s="96"/>
    </row>
    <row r="705" spans="4:5" ht="12.75">
      <c r="D705" s="96"/>
      <c r="E705" s="96"/>
    </row>
    <row r="706" spans="4:5" ht="12.75">
      <c r="D706" s="96"/>
      <c r="E706" s="96"/>
    </row>
    <row r="707" spans="4:5" ht="12.75">
      <c r="D707" s="96"/>
      <c r="E707" s="96"/>
    </row>
    <row r="708" spans="4:5" ht="12.75">
      <c r="D708" s="96"/>
      <c r="E708" s="96"/>
    </row>
    <row r="709" spans="4:5" ht="12.75">
      <c r="D709" s="96"/>
      <c r="E709" s="96"/>
    </row>
    <row r="710" spans="4:5" ht="12.75">
      <c r="D710" s="96"/>
      <c r="E710" s="96"/>
    </row>
    <row r="711" spans="4:5" ht="12.75">
      <c r="D711" s="96"/>
      <c r="E711" s="96"/>
    </row>
    <row r="712" spans="4:5" ht="12.75">
      <c r="D712" s="96"/>
      <c r="E712" s="96"/>
    </row>
    <row r="713" spans="4:5" ht="12.75">
      <c r="D713" s="96"/>
      <c r="E713" s="96"/>
    </row>
    <row r="714" spans="4:5" ht="12.75">
      <c r="D714" s="96"/>
      <c r="E714" s="96"/>
    </row>
    <row r="715" spans="4:5" ht="12.75">
      <c r="D715" s="96"/>
      <c r="E715" s="96"/>
    </row>
    <row r="716" spans="4:5" ht="12.75">
      <c r="D716" s="96"/>
      <c r="E716" s="96"/>
    </row>
    <row r="717" spans="4:5" ht="12.75">
      <c r="D717" s="96"/>
      <c r="E717" s="96"/>
    </row>
    <row r="718" spans="4:5" ht="12.75">
      <c r="D718" s="96"/>
      <c r="E718" s="96"/>
    </row>
    <row r="719" spans="4:5" ht="12.75">
      <c r="D719" s="96"/>
      <c r="E719" s="96"/>
    </row>
    <row r="720" spans="4:5" ht="12.75">
      <c r="D720" s="96"/>
      <c r="E720" s="96"/>
    </row>
    <row r="721" spans="4:5" ht="12.75">
      <c r="D721" s="96"/>
      <c r="E721" s="96"/>
    </row>
    <row r="722" spans="4:5" ht="12.75">
      <c r="D722" s="96"/>
      <c r="E722" s="96"/>
    </row>
    <row r="723" spans="4:5" ht="12.75">
      <c r="D723" s="96"/>
      <c r="E723" s="96"/>
    </row>
    <row r="724" spans="4:5" ht="12.75">
      <c r="D724" s="96"/>
      <c r="E724" s="96"/>
    </row>
    <row r="725" spans="4:5" ht="12.75">
      <c r="D725" s="96"/>
      <c r="E725" s="96"/>
    </row>
    <row r="726" spans="4:5" ht="12.75">
      <c r="D726" s="96"/>
      <c r="E726" s="96"/>
    </row>
    <row r="727" spans="4:5" ht="12.75">
      <c r="D727" s="96"/>
      <c r="E727" s="96"/>
    </row>
    <row r="728" spans="4:5" ht="12.75">
      <c r="D728" s="96"/>
      <c r="E728" s="96"/>
    </row>
    <row r="729" spans="4:5" ht="12.75">
      <c r="D729" s="96"/>
      <c r="E729" s="96"/>
    </row>
    <row r="730" spans="4:5" ht="12.75">
      <c r="D730" s="96"/>
      <c r="E730" s="96"/>
    </row>
    <row r="731" spans="4:5" ht="12.75">
      <c r="D731" s="96"/>
      <c r="E731" s="96"/>
    </row>
    <row r="732" spans="4:5" ht="12.75">
      <c r="D732" s="96"/>
      <c r="E732" s="96"/>
    </row>
    <row r="733" spans="4:5" ht="12.75">
      <c r="D733" s="96"/>
      <c r="E733" s="96"/>
    </row>
    <row r="734" spans="4:5" ht="12.75">
      <c r="D734" s="96"/>
      <c r="E734" s="96"/>
    </row>
    <row r="735" spans="4:5" ht="12.75">
      <c r="D735" s="96"/>
      <c r="E735" s="96"/>
    </row>
    <row r="736" spans="4:5" ht="12.75">
      <c r="D736" s="96"/>
      <c r="E736" s="96"/>
    </row>
    <row r="737" spans="4:5" ht="12.75">
      <c r="D737" s="96"/>
      <c r="E737" s="96"/>
    </row>
    <row r="738" spans="4:5" ht="12.75">
      <c r="D738" s="96"/>
      <c r="E738" s="96"/>
    </row>
    <row r="739" spans="4:5" ht="12.75">
      <c r="D739" s="96"/>
      <c r="E739" s="96"/>
    </row>
    <row r="740" spans="4:5" ht="12.75">
      <c r="D740" s="96"/>
      <c r="E740" s="96"/>
    </row>
    <row r="741" spans="4:5" ht="12.75">
      <c r="D741" s="96"/>
      <c r="E741" s="96"/>
    </row>
    <row r="742" spans="4:5" ht="12.75">
      <c r="D742" s="96"/>
      <c r="E742" s="96"/>
    </row>
    <row r="743" spans="4:5" ht="12.75">
      <c r="D743" s="96"/>
      <c r="E743" s="96"/>
    </row>
    <row r="744" spans="4:5" ht="12.75">
      <c r="D744" s="96"/>
      <c r="E744" s="96"/>
    </row>
    <row r="745" spans="4:5" ht="12.75">
      <c r="D745" s="96"/>
      <c r="E745" s="96"/>
    </row>
    <row r="746" spans="4:5" ht="12.75">
      <c r="D746" s="96"/>
      <c r="E746" s="96"/>
    </row>
    <row r="747" spans="4:5" ht="12.75">
      <c r="D747" s="96"/>
      <c r="E747" s="96"/>
    </row>
    <row r="748" spans="4:5" ht="12.75">
      <c r="D748" s="96"/>
      <c r="E748" s="96"/>
    </row>
    <row r="749" spans="4:5" ht="12.75">
      <c r="D749" s="96"/>
      <c r="E749" s="96"/>
    </row>
    <row r="750" spans="4:5" ht="12.75">
      <c r="D750" s="96"/>
      <c r="E750" s="96"/>
    </row>
    <row r="751" spans="4:5" ht="12.75">
      <c r="D751" s="96"/>
      <c r="E751" s="96"/>
    </row>
    <row r="752" spans="4:5" ht="12.75">
      <c r="D752" s="96"/>
      <c r="E752" s="96"/>
    </row>
    <row r="753" spans="4:5" ht="12.75">
      <c r="D753" s="96"/>
      <c r="E753" s="96"/>
    </row>
    <row r="754" spans="4:5" ht="12.75">
      <c r="D754" s="96"/>
      <c r="E754" s="96"/>
    </row>
    <row r="755" spans="4:5" ht="12.75">
      <c r="D755" s="96"/>
      <c r="E755" s="96"/>
    </row>
    <row r="756" spans="4:5" ht="12.75">
      <c r="D756" s="96"/>
      <c r="E756" s="96"/>
    </row>
    <row r="757" spans="4:5" ht="12.75">
      <c r="D757" s="96"/>
      <c r="E757" s="96"/>
    </row>
    <row r="758" spans="4:5" ht="12.75">
      <c r="D758" s="96"/>
      <c r="E758" s="96"/>
    </row>
    <row r="759" spans="4:5" ht="12.75">
      <c r="D759" s="96"/>
      <c r="E759" s="96"/>
    </row>
    <row r="760" spans="4:5" ht="12.75">
      <c r="D760" s="96"/>
      <c r="E760" s="96"/>
    </row>
    <row r="761" spans="4:5" ht="12.75">
      <c r="D761" s="96"/>
      <c r="E761" s="96"/>
    </row>
    <row r="762" spans="4:5" ht="12.75">
      <c r="D762" s="96"/>
      <c r="E762" s="96"/>
    </row>
    <row r="763" spans="4:5" ht="12.75">
      <c r="D763" s="96"/>
      <c r="E763" s="96"/>
    </row>
    <row r="764" spans="4:5" ht="12.75">
      <c r="D764" s="96"/>
      <c r="E764" s="96"/>
    </row>
    <row r="765" spans="4:5" ht="12.75">
      <c r="D765" s="96"/>
      <c r="E765" s="96"/>
    </row>
    <row r="766" spans="4:5" ht="12.75">
      <c r="D766" s="96"/>
      <c r="E766" s="96"/>
    </row>
    <row r="767" spans="4:5" ht="12.75">
      <c r="D767" s="96"/>
      <c r="E767" s="96"/>
    </row>
    <row r="768" spans="4:5" ht="12.75">
      <c r="D768" s="96"/>
      <c r="E768" s="96"/>
    </row>
    <row r="769" spans="4:5" ht="12.75">
      <c r="D769" s="96"/>
      <c r="E769" s="96"/>
    </row>
    <row r="770" spans="4:5" ht="12.75">
      <c r="D770" s="96"/>
      <c r="E770" s="96"/>
    </row>
    <row r="771" spans="4:5" ht="12.75">
      <c r="D771" s="96"/>
      <c r="E771" s="96"/>
    </row>
    <row r="772" spans="4:5" ht="12.75">
      <c r="D772" s="96"/>
      <c r="E772" s="96"/>
    </row>
    <row r="773" spans="4:5" ht="12.75">
      <c r="D773" s="96"/>
      <c r="E773" s="96"/>
    </row>
    <row r="774" spans="4:5" ht="12.75">
      <c r="D774" s="96"/>
      <c r="E774" s="96"/>
    </row>
    <row r="775" spans="4:5" ht="12.75">
      <c r="D775" s="96"/>
      <c r="E775" s="96"/>
    </row>
    <row r="776" spans="4:5" ht="12.75">
      <c r="D776" s="96"/>
      <c r="E776" s="96"/>
    </row>
    <row r="777" spans="4:5" ht="12.75">
      <c r="D777" s="96"/>
      <c r="E777" s="96"/>
    </row>
    <row r="778" spans="4:5" ht="12.75">
      <c r="D778" s="96"/>
      <c r="E778" s="96"/>
    </row>
    <row r="779" spans="4:5" ht="12.75">
      <c r="D779" s="96"/>
      <c r="E779" s="96"/>
    </row>
    <row r="780" spans="4:5" ht="12.75">
      <c r="D780" s="96"/>
      <c r="E780" s="96"/>
    </row>
    <row r="781" spans="4:5" ht="12.75">
      <c r="D781" s="96"/>
      <c r="E781" s="96"/>
    </row>
    <row r="782" spans="4:5" ht="12.75">
      <c r="D782" s="96"/>
      <c r="E782" s="96"/>
    </row>
    <row r="783" spans="4:5" ht="12.75">
      <c r="D783" s="96"/>
      <c r="E783" s="96"/>
    </row>
    <row r="784" spans="4:5" ht="12.75">
      <c r="D784" s="96"/>
      <c r="E784" s="96"/>
    </row>
    <row r="785" spans="4:5" ht="12.75">
      <c r="D785" s="96"/>
      <c r="E785" s="96"/>
    </row>
    <row r="786" spans="4:5" ht="12.75">
      <c r="D786" s="96"/>
      <c r="E786" s="96"/>
    </row>
    <row r="787" spans="4:5" ht="12.75">
      <c r="D787" s="96"/>
      <c r="E787" s="96"/>
    </row>
    <row r="788" spans="4:5" ht="12.75">
      <c r="D788" s="96"/>
      <c r="E788" s="96"/>
    </row>
    <row r="789" spans="4:5" ht="12.75">
      <c r="D789" s="96"/>
      <c r="E789" s="96"/>
    </row>
    <row r="790" spans="4:5" ht="12.75">
      <c r="D790" s="96"/>
      <c r="E790" s="96"/>
    </row>
    <row r="791" spans="4:5" ht="12.75">
      <c r="D791" s="96"/>
      <c r="E791" s="96"/>
    </row>
    <row r="792" spans="4:5" ht="12.75">
      <c r="D792" s="96"/>
      <c r="E792" s="96"/>
    </row>
    <row r="793" spans="4:5" ht="12.75">
      <c r="D793" s="96"/>
      <c r="E793" s="96"/>
    </row>
    <row r="794" spans="4:5" ht="12.75">
      <c r="D794" s="96"/>
      <c r="E794" s="96"/>
    </row>
    <row r="795" spans="4:5" ht="12.75">
      <c r="D795" s="96"/>
      <c r="E795" s="96"/>
    </row>
    <row r="796" spans="4:5" ht="12.75">
      <c r="D796" s="96"/>
      <c r="E796" s="96"/>
    </row>
    <row r="797" spans="4:5" ht="12.75">
      <c r="D797" s="96"/>
      <c r="E797" s="96"/>
    </row>
    <row r="798" spans="4:5" ht="12.75">
      <c r="D798" s="96"/>
      <c r="E798" s="96"/>
    </row>
    <row r="799" spans="4:5" ht="12.75">
      <c r="D799" s="96"/>
      <c r="E799" s="96"/>
    </row>
    <row r="800" spans="4:5" ht="12.75">
      <c r="D800" s="96"/>
      <c r="E800" s="96"/>
    </row>
    <row r="801" spans="4:5" ht="12.75">
      <c r="D801" s="96"/>
      <c r="E801" s="96"/>
    </row>
    <row r="802" spans="4:5" ht="12.75">
      <c r="D802" s="96"/>
      <c r="E802" s="96"/>
    </row>
    <row r="803" spans="4:5" ht="12.75">
      <c r="D803" s="96"/>
      <c r="E803" s="96"/>
    </row>
    <row r="804" spans="4:5" ht="12.75">
      <c r="D804" s="96"/>
      <c r="E804" s="96"/>
    </row>
    <row r="805" spans="4:5" ht="12.75">
      <c r="D805" s="96"/>
      <c r="E805" s="96"/>
    </row>
    <row r="806" spans="4:5" ht="12.75">
      <c r="D806" s="96"/>
      <c r="E806" s="96"/>
    </row>
    <row r="807" spans="4:5" ht="12.75">
      <c r="D807" s="96"/>
      <c r="E807" s="96"/>
    </row>
    <row r="808" spans="4:5" ht="12.75">
      <c r="D808" s="96"/>
      <c r="E808" s="96"/>
    </row>
    <row r="809" spans="4:5" ht="12.75">
      <c r="D809" s="96"/>
      <c r="E809" s="96"/>
    </row>
    <row r="810" spans="4:5" ht="12.75">
      <c r="D810" s="96"/>
      <c r="E810" s="96"/>
    </row>
    <row r="811" spans="4:5" ht="12.75">
      <c r="D811" s="96"/>
      <c r="E811" s="96"/>
    </row>
    <row r="812" spans="4:5" ht="12.75">
      <c r="D812" s="96"/>
      <c r="E812" s="96"/>
    </row>
    <row r="813" spans="4:5" ht="12.75">
      <c r="D813" s="96"/>
      <c r="E813" s="96"/>
    </row>
    <row r="814" spans="4:5" ht="12.75">
      <c r="D814" s="96"/>
      <c r="E814" s="96"/>
    </row>
    <row r="815" spans="4:5" ht="12.75">
      <c r="D815" s="96"/>
      <c r="E815" s="96"/>
    </row>
    <row r="816" spans="4:5" ht="12.75">
      <c r="D816" s="96"/>
      <c r="E816" s="96"/>
    </row>
    <row r="817" spans="4:5" ht="12.75">
      <c r="D817" s="96"/>
      <c r="E817" s="96"/>
    </row>
    <row r="818" spans="4:5" ht="12.75">
      <c r="D818" s="96"/>
      <c r="E818" s="96"/>
    </row>
    <row r="819" spans="4:5" ht="12.75">
      <c r="D819" s="96"/>
      <c r="E819" s="96"/>
    </row>
    <row r="820" spans="4:5" ht="12.75">
      <c r="D820" s="96"/>
      <c r="E820" s="96"/>
    </row>
    <row r="821" spans="4:5" ht="12.75">
      <c r="D821" s="96"/>
      <c r="E821" s="96"/>
    </row>
    <row r="822" spans="4:5" ht="12.75">
      <c r="D822" s="96"/>
      <c r="E822" s="96"/>
    </row>
    <row r="823" spans="4:5" ht="12.75">
      <c r="D823" s="96"/>
      <c r="E823" s="96"/>
    </row>
    <row r="824" spans="4:5" ht="12.75">
      <c r="D824" s="96"/>
      <c r="E824" s="96"/>
    </row>
    <row r="825" spans="4:5" ht="12.75">
      <c r="D825" s="96"/>
      <c r="E825" s="96"/>
    </row>
    <row r="826" spans="4:5" ht="12.75">
      <c r="D826" s="96"/>
      <c r="E826" s="96"/>
    </row>
    <row r="827" spans="4:5" ht="12.75">
      <c r="D827" s="96"/>
      <c r="E827" s="96"/>
    </row>
    <row r="828" spans="4:5" ht="12.75">
      <c r="D828" s="96"/>
      <c r="E828" s="96"/>
    </row>
    <row r="829" spans="4:5" ht="12.75">
      <c r="D829" s="96"/>
      <c r="E829" s="96"/>
    </row>
    <row r="830" spans="4:5" ht="12.75">
      <c r="D830" s="96"/>
      <c r="E830" s="96"/>
    </row>
    <row r="831" spans="4:5" ht="12.75">
      <c r="D831" s="96"/>
      <c r="E831" s="96"/>
    </row>
    <row r="832" spans="4:5" ht="12.75">
      <c r="D832" s="96"/>
      <c r="E832" s="96"/>
    </row>
    <row r="833" spans="4:5" ht="12.75">
      <c r="D833" s="96"/>
      <c r="E833" s="96"/>
    </row>
    <row r="834" spans="4:5" ht="12.75">
      <c r="D834" s="96"/>
      <c r="E834" s="96"/>
    </row>
    <row r="835" spans="4:5" ht="12.75">
      <c r="D835" s="96"/>
      <c r="E835" s="96"/>
    </row>
    <row r="836" spans="4:5" ht="12.75">
      <c r="D836" s="96"/>
      <c r="E836" s="96"/>
    </row>
    <row r="837" spans="4:5" ht="12.75">
      <c r="D837" s="96"/>
      <c r="E837" s="96"/>
    </row>
    <row r="838" spans="4:5" ht="12.75">
      <c r="D838" s="96"/>
      <c r="E838" s="96"/>
    </row>
    <row r="839" spans="4:5" ht="12.75">
      <c r="D839" s="96"/>
      <c r="E839" s="96"/>
    </row>
    <row r="840" spans="4:5" ht="12.75">
      <c r="D840" s="96"/>
      <c r="E840" s="96"/>
    </row>
    <row r="841" spans="4:5" ht="12.75">
      <c r="D841" s="96"/>
      <c r="E841" s="96"/>
    </row>
    <row r="842" spans="4:5" ht="12.75">
      <c r="D842" s="96"/>
      <c r="E842" s="96"/>
    </row>
    <row r="843" spans="4:5" ht="12.75">
      <c r="D843" s="96"/>
      <c r="E843" s="96"/>
    </row>
    <row r="844" spans="4:5" ht="12.75">
      <c r="D844" s="96"/>
      <c r="E844" s="96"/>
    </row>
    <row r="845" spans="4:5" ht="12.75">
      <c r="D845" s="96"/>
      <c r="E845" s="96"/>
    </row>
    <row r="846" spans="4:5" ht="12.75">
      <c r="D846" s="96"/>
      <c r="E846" s="96"/>
    </row>
    <row r="847" spans="4:5" ht="12.75">
      <c r="D847" s="96"/>
      <c r="E847" s="96"/>
    </row>
    <row r="848" spans="4:5" ht="12.75">
      <c r="D848" s="96"/>
      <c r="E848" s="96"/>
    </row>
    <row r="849" spans="4:5" ht="12.75">
      <c r="D849" s="96"/>
      <c r="E849" s="96"/>
    </row>
    <row r="850" spans="4:5" ht="12.75">
      <c r="D850" s="96"/>
      <c r="E850" s="96"/>
    </row>
    <row r="851" spans="4:5" ht="12.75">
      <c r="D851" s="96"/>
      <c r="E851" s="96"/>
    </row>
    <row r="852" spans="4:5" ht="12.75">
      <c r="D852" s="96"/>
      <c r="E852" s="96"/>
    </row>
    <row r="853" spans="4:5" ht="12.75">
      <c r="D853" s="96"/>
      <c r="E853" s="96"/>
    </row>
    <row r="854" spans="4:5" ht="12.75">
      <c r="D854" s="96"/>
      <c r="E854" s="96"/>
    </row>
    <row r="855" spans="4:5" ht="12.75">
      <c r="D855" s="96"/>
      <c r="E855" s="96"/>
    </row>
    <row r="856" spans="4:5" ht="12.75">
      <c r="D856" s="96"/>
      <c r="E856" s="96"/>
    </row>
    <row r="857" spans="4:5" ht="12.75">
      <c r="D857" s="96"/>
      <c r="E857" s="96"/>
    </row>
    <row r="858" spans="4:5" ht="12.75">
      <c r="D858" s="96"/>
      <c r="E858" s="96"/>
    </row>
    <row r="859" spans="4:5" ht="12.75">
      <c r="D859" s="96"/>
      <c r="E859" s="96"/>
    </row>
    <row r="860" spans="4:5" ht="12.75">
      <c r="D860" s="96"/>
      <c r="E860" s="96"/>
    </row>
    <row r="861" spans="4:5" ht="12.75">
      <c r="D861" s="96"/>
      <c r="E861" s="96"/>
    </row>
    <row r="862" spans="4:5" ht="12.75">
      <c r="D862" s="96"/>
      <c r="E862" s="96"/>
    </row>
    <row r="863" spans="4:5" ht="12.75">
      <c r="D863" s="96"/>
      <c r="E863" s="96"/>
    </row>
    <row r="864" spans="4:5" ht="12.75">
      <c r="D864" s="96"/>
      <c r="E864" s="96"/>
    </row>
    <row r="865" spans="4:5" ht="12.75">
      <c r="D865" s="96"/>
      <c r="E865" s="96"/>
    </row>
    <row r="866" spans="4:5" ht="12.75">
      <c r="D866" s="96"/>
      <c r="E866" s="96"/>
    </row>
    <row r="867" spans="4:5" ht="12.75">
      <c r="D867" s="96"/>
      <c r="E867" s="96"/>
    </row>
    <row r="868" spans="4:5" ht="12.75">
      <c r="D868" s="96"/>
      <c r="E868" s="96"/>
    </row>
    <row r="869" spans="4:5" ht="12.75">
      <c r="D869" s="96"/>
      <c r="E869" s="96"/>
    </row>
    <row r="870" spans="4:5" ht="12.75">
      <c r="D870" s="96"/>
      <c r="E870" s="96"/>
    </row>
    <row r="871" spans="4:5" ht="12.75">
      <c r="D871" s="96"/>
      <c r="E871" s="96"/>
    </row>
    <row r="872" spans="4:5" ht="12.75">
      <c r="D872" s="96"/>
      <c r="E872" s="96"/>
    </row>
    <row r="873" spans="4:5" ht="12.75">
      <c r="D873" s="96"/>
      <c r="E873" s="96"/>
    </row>
    <row r="874" spans="4:5" ht="12.75">
      <c r="D874" s="96"/>
      <c r="E874" s="96"/>
    </row>
    <row r="875" spans="4:5" ht="12.75">
      <c r="D875" s="96"/>
      <c r="E875" s="96"/>
    </row>
    <row r="876" spans="4:5" ht="12.75">
      <c r="D876" s="96"/>
      <c r="E876" s="96"/>
    </row>
    <row r="877" spans="4:5" ht="12.75">
      <c r="D877" s="96"/>
      <c r="E877" s="96"/>
    </row>
    <row r="878" spans="4:5" ht="12.75">
      <c r="D878" s="96"/>
      <c r="E878" s="96"/>
    </row>
    <row r="879" spans="4:5" ht="12.75">
      <c r="D879" s="96"/>
      <c r="E879" s="96"/>
    </row>
    <row r="880" spans="4:5" ht="12.75">
      <c r="D880" s="96"/>
      <c r="E880" s="96"/>
    </row>
    <row r="881" spans="4:5" ht="12.75">
      <c r="D881" s="96"/>
      <c r="E881" s="96"/>
    </row>
    <row r="882" spans="4:5" ht="12.75">
      <c r="D882" s="96"/>
      <c r="E882" s="96"/>
    </row>
    <row r="883" spans="4:5" ht="12.75">
      <c r="D883" s="96"/>
      <c r="E883" s="96"/>
    </row>
    <row r="884" spans="4:5" ht="12.75">
      <c r="D884" s="96"/>
      <c r="E884" s="96"/>
    </row>
    <row r="885" spans="4:5" ht="12.75">
      <c r="D885" s="96"/>
      <c r="E885" s="96"/>
    </row>
    <row r="886" spans="4:5" ht="12.75">
      <c r="D886" s="96"/>
      <c r="E886" s="96"/>
    </row>
    <row r="887" spans="4:5" ht="12.75">
      <c r="D887" s="96"/>
      <c r="E887" s="96"/>
    </row>
    <row r="888" spans="4:5" ht="12.75">
      <c r="D888" s="96"/>
      <c r="E888" s="96"/>
    </row>
    <row r="889" spans="4:5" ht="12.75">
      <c r="D889" s="96"/>
      <c r="E889" s="96"/>
    </row>
    <row r="890" spans="4:5" ht="12.75">
      <c r="D890" s="96"/>
      <c r="E890" s="96"/>
    </row>
    <row r="891" spans="4:5" ht="12.75">
      <c r="D891" s="96"/>
      <c r="E891" s="96"/>
    </row>
    <row r="892" spans="4:5" ht="12.75">
      <c r="D892" s="96"/>
      <c r="E892" s="96"/>
    </row>
    <row r="893" spans="4:5" ht="12.75">
      <c r="D893" s="96"/>
      <c r="E893" s="96"/>
    </row>
    <row r="894" spans="4:5" ht="12.75">
      <c r="D894" s="96"/>
      <c r="E894" s="96"/>
    </row>
    <row r="895" spans="4:5" ht="12.75">
      <c r="D895" s="96"/>
      <c r="E895" s="96"/>
    </row>
    <row r="896" spans="4:5" ht="12.75">
      <c r="D896" s="96"/>
      <c r="E896" s="96"/>
    </row>
    <row r="897" spans="4:5" ht="12.75">
      <c r="D897" s="96"/>
      <c r="E897" s="96"/>
    </row>
    <row r="898" spans="4:5" ht="12.75">
      <c r="D898" s="96"/>
      <c r="E898" s="96"/>
    </row>
    <row r="899" spans="4:5" ht="12.75">
      <c r="D899" s="96"/>
      <c r="E899" s="96"/>
    </row>
    <row r="900" spans="4:5" ht="12.75">
      <c r="D900" s="96"/>
      <c r="E900" s="96"/>
    </row>
    <row r="901" spans="4:5" ht="12.75">
      <c r="D901" s="96"/>
      <c r="E901" s="96"/>
    </row>
    <row r="902" spans="4:5" ht="12.75">
      <c r="D902" s="96"/>
      <c r="E902" s="96"/>
    </row>
    <row r="903" spans="4:5" ht="12.75">
      <c r="D903" s="96"/>
      <c r="E903" s="96"/>
    </row>
    <row r="904" spans="4:5" ht="12.75">
      <c r="D904" s="96"/>
      <c r="E904" s="96"/>
    </row>
    <row r="905" spans="4:5" ht="12.75">
      <c r="D905" s="96"/>
      <c r="E905" s="96"/>
    </row>
    <row r="906" spans="4:5" ht="12.75">
      <c r="D906" s="96"/>
      <c r="E906" s="96"/>
    </row>
    <row r="907" spans="4:5" ht="12.75">
      <c r="D907" s="96"/>
      <c r="E907" s="96"/>
    </row>
    <row r="908" spans="4:5" ht="12.75">
      <c r="D908" s="96"/>
      <c r="E908" s="96"/>
    </row>
    <row r="909" spans="4:5" ht="12.75">
      <c r="D909" s="96"/>
      <c r="E909" s="96"/>
    </row>
    <row r="910" spans="4:5" ht="12.75">
      <c r="D910" s="96"/>
      <c r="E910" s="96"/>
    </row>
    <row r="911" spans="4:5" ht="12.75">
      <c r="D911" s="96"/>
      <c r="E911" s="96"/>
    </row>
    <row r="912" spans="4:5" ht="12.75">
      <c r="D912" s="96"/>
      <c r="E912" s="96"/>
    </row>
    <row r="913" spans="4:5" ht="12.75">
      <c r="D913" s="96"/>
      <c r="E913" s="96"/>
    </row>
    <row r="914" spans="4:5" ht="12.75">
      <c r="D914" s="96"/>
      <c r="E914" s="96"/>
    </row>
    <row r="915" spans="4:5" ht="12.75">
      <c r="D915" s="96"/>
      <c r="E915" s="96"/>
    </row>
    <row r="916" spans="4:5" ht="12.75">
      <c r="D916" s="96"/>
      <c r="E916" s="96"/>
    </row>
    <row r="917" spans="4:5" ht="12.75">
      <c r="D917" s="96"/>
      <c r="E917" s="96"/>
    </row>
    <row r="918" spans="4:5" ht="12.75">
      <c r="D918" s="96"/>
      <c r="E918" s="96"/>
    </row>
    <row r="919" spans="4:5" ht="12.75">
      <c r="D919" s="96"/>
      <c r="E919" s="96"/>
    </row>
    <row r="920" spans="4:5" ht="12.75">
      <c r="D920" s="96"/>
      <c r="E920" s="96"/>
    </row>
    <row r="921" spans="4:5" ht="12.75">
      <c r="D921" s="96"/>
      <c r="E921" s="96"/>
    </row>
    <row r="922" spans="4:5" ht="12.75">
      <c r="D922" s="96"/>
      <c r="E922" s="96"/>
    </row>
    <row r="923" spans="4:5" ht="12.75">
      <c r="D923" s="96"/>
      <c r="E923" s="96"/>
    </row>
    <row r="924" spans="4:5" ht="12.75">
      <c r="D924" s="96"/>
      <c r="E924" s="96"/>
    </row>
    <row r="925" spans="4:5" ht="12.75">
      <c r="D925" s="96"/>
      <c r="E925" s="96"/>
    </row>
    <row r="926" spans="4:5" ht="12.75">
      <c r="D926" s="96"/>
      <c r="E926" s="96"/>
    </row>
    <row r="927" spans="4:5" ht="12.75">
      <c r="D927" s="96"/>
      <c r="E927" s="96"/>
    </row>
    <row r="928" spans="4:5" ht="12.75">
      <c r="D928" s="96"/>
      <c r="E928" s="96"/>
    </row>
    <row r="929" spans="4:5" ht="12.75">
      <c r="D929" s="96"/>
      <c r="E929" s="96"/>
    </row>
    <row r="930" spans="4:5" ht="12.75">
      <c r="D930" s="96"/>
      <c r="E930" s="96"/>
    </row>
    <row r="931" spans="4:5" ht="12.75">
      <c r="D931" s="96"/>
      <c r="E931" s="96"/>
    </row>
    <row r="932" spans="4:5" ht="12.75">
      <c r="D932" s="96"/>
      <c r="E932" s="96"/>
    </row>
    <row r="933" spans="4:5" ht="12.75">
      <c r="D933" s="96"/>
      <c r="E933" s="96"/>
    </row>
    <row r="934" spans="4:5" ht="12.75">
      <c r="D934" s="96"/>
      <c r="E934" s="96"/>
    </row>
    <row r="935" spans="4:5" ht="12.75">
      <c r="D935" s="96"/>
      <c r="E935" s="96"/>
    </row>
    <row r="936" spans="4:5" ht="12.75">
      <c r="D936" s="96"/>
      <c r="E936" s="96"/>
    </row>
    <row r="937" spans="4:5" ht="12.75">
      <c r="D937" s="96"/>
      <c r="E937" s="96"/>
    </row>
    <row r="938" spans="4:5" ht="12.75">
      <c r="D938" s="96"/>
      <c r="E938" s="96"/>
    </row>
    <row r="939" spans="4:5" ht="12.75">
      <c r="D939" s="96"/>
      <c r="E939" s="96"/>
    </row>
    <row r="940" spans="4:5" ht="12.75">
      <c r="D940" s="96"/>
      <c r="E940" s="96"/>
    </row>
    <row r="941" spans="4:5" ht="12.75">
      <c r="D941" s="96"/>
      <c r="E941" s="96"/>
    </row>
    <row r="942" spans="4:5" ht="12.75">
      <c r="D942" s="96"/>
      <c r="E942" s="96"/>
    </row>
    <row r="943" spans="4:5" ht="12.75">
      <c r="D943" s="96"/>
      <c r="E943" s="96"/>
    </row>
    <row r="944" spans="4:5" ht="12.75">
      <c r="D944" s="96"/>
      <c r="E944" s="96"/>
    </row>
    <row r="945" spans="4:5" ht="12.75">
      <c r="D945" s="96"/>
      <c r="E945" s="96"/>
    </row>
    <row r="946" spans="4:5" ht="12.75">
      <c r="D946" s="96"/>
      <c r="E946" s="96"/>
    </row>
    <row r="947" spans="4:5" ht="12.75">
      <c r="D947" s="96"/>
      <c r="E947" s="96"/>
    </row>
    <row r="948" spans="4:5" ht="12.75">
      <c r="D948" s="96"/>
      <c r="E948" s="96"/>
    </row>
    <row r="949" spans="4:5" ht="12.75">
      <c r="D949" s="96"/>
      <c r="E949" s="96"/>
    </row>
    <row r="950" spans="4:5" ht="12.75">
      <c r="D950" s="96"/>
      <c r="E950" s="96"/>
    </row>
    <row r="951" spans="4:5" ht="12.75">
      <c r="D951" s="96"/>
      <c r="E951" s="96"/>
    </row>
    <row r="952" spans="4:5" ht="12.75">
      <c r="D952" s="96"/>
      <c r="E952" s="96"/>
    </row>
    <row r="953" spans="4:5" ht="12.75">
      <c r="D953" s="96"/>
      <c r="E953" s="96"/>
    </row>
    <row r="954" spans="4:5" ht="12.75">
      <c r="D954" s="96"/>
      <c r="E954" s="96"/>
    </row>
    <row r="955" spans="4:5" ht="12.75">
      <c r="D955" s="96"/>
      <c r="E955" s="96"/>
    </row>
    <row r="956" spans="4:5" ht="12.75">
      <c r="D956" s="96"/>
      <c r="E956" s="96"/>
    </row>
    <row r="957" spans="4:5" ht="12.75">
      <c r="D957" s="96"/>
      <c r="E957" s="96"/>
    </row>
    <row r="958" spans="4:5" ht="12.75">
      <c r="D958" s="96"/>
      <c r="E958" s="96"/>
    </row>
    <row r="959" spans="4:5" ht="12.75">
      <c r="D959" s="96"/>
      <c r="E959" s="96"/>
    </row>
    <row r="960" spans="4:5" ht="12.75">
      <c r="D960" s="96"/>
      <c r="E960" s="96"/>
    </row>
    <row r="961" spans="4:5" ht="12.75">
      <c r="D961" s="96"/>
      <c r="E961" s="96"/>
    </row>
    <row r="962" spans="4:5" ht="12.75">
      <c r="D962" s="96"/>
      <c r="E962" s="96"/>
    </row>
    <row r="963" spans="4:5" ht="12.75">
      <c r="D963" s="96"/>
      <c r="E963" s="96"/>
    </row>
    <row r="964" spans="4:5" ht="12.75">
      <c r="D964" s="96"/>
      <c r="E964" s="96"/>
    </row>
    <row r="965" spans="4:5" ht="12.75">
      <c r="D965" s="96"/>
      <c r="E965" s="96"/>
    </row>
    <row r="966" spans="4:5" ht="12.75">
      <c r="D966" s="96"/>
      <c r="E966" s="96"/>
    </row>
    <row r="967" spans="4:5" ht="12.75">
      <c r="D967" s="96"/>
      <c r="E967" s="96"/>
    </row>
    <row r="968" spans="4:5" ht="12.75">
      <c r="D968" s="96"/>
      <c r="E968" s="96"/>
    </row>
    <row r="969" spans="4:5" ht="12.75">
      <c r="D969" s="96"/>
      <c r="E969" s="96"/>
    </row>
    <row r="970" spans="4:5" ht="12.75">
      <c r="D970" s="96"/>
      <c r="E970" s="96"/>
    </row>
    <row r="971" spans="4:5" ht="12.75">
      <c r="D971" s="96"/>
      <c r="E971" s="96"/>
    </row>
    <row r="972" spans="4:5" ht="12.75">
      <c r="D972" s="96"/>
      <c r="E972" s="96"/>
    </row>
    <row r="973" spans="4:5" ht="12.75">
      <c r="D973" s="96"/>
      <c r="E973" s="96"/>
    </row>
    <row r="974" spans="4:5" ht="12.75">
      <c r="D974" s="96"/>
      <c r="E974" s="96"/>
    </row>
    <row r="975" spans="4:5" ht="12.75">
      <c r="D975" s="96"/>
      <c r="E975" s="96"/>
    </row>
    <row r="976" spans="4:5" ht="12.75">
      <c r="D976" s="96"/>
      <c r="E976" s="96"/>
    </row>
    <row r="977" spans="4:5" ht="12.75">
      <c r="D977" s="96"/>
      <c r="E977" s="96"/>
    </row>
    <row r="978" spans="4:5" ht="12.75">
      <c r="D978" s="96"/>
      <c r="E978" s="96"/>
    </row>
    <row r="979" spans="4:5" ht="12.75">
      <c r="D979" s="96"/>
      <c r="E979" s="96"/>
    </row>
    <row r="980" spans="4:5" ht="12.75">
      <c r="D980" s="96"/>
      <c r="E980" s="96"/>
    </row>
    <row r="981" spans="4:5" ht="12.75">
      <c r="D981" s="96"/>
      <c r="E981" s="96"/>
    </row>
    <row r="982" spans="4:5" ht="12.75">
      <c r="D982" s="96"/>
      <c r="E982" s="96"/>
    </row>
    <row r="983" spans="4:5" ht="12.75">
      <c r="D983" s="96"/>
      <c r="E983" s="96"/>
    </row>
    <row r="984" spans="4:5" ht="12.75">
      <c r="D984" s="96"/>
      <c r="E984" s="96"/>
    </row>
    <row r="985" spans="4:5" ht="12.75">
      <c r="D985" s="96"/>
      <c r="E985" s="96"/>
    </row>
    <row r="986" spans="4:5" ht="12.75">
      <c r="D986" s="96"/>
      <c r="E986" s="96"/>
    </row>
    <row r="987" spans="4:5" ht="12.75">
      <c r="D987" s="96"/>
      <c r="E987" s="96"/>
    </row>
    <row r="988" spans="4:5" ht="12.75">
      <c r="D988" s="96"/>
      <c r="E988" s="96"/>
    </row>
    <row r="989" spans="4:5" ht="12.75">
      <c r="D989" s="96"/>
      <c r="E989" s="96"/>
    </row>
    <row r="990" spans="4:5" ht="12.75">
      <c r="D990" s="96"/>
      <c r="E990" s="96"/>
    </row>
    <row r="991" spans="4:5" ht="12.75">
      <c r="D991" s="96"/>
      <c r="E991" s="96"/>
    </row>
    <row r="992" spans="4:5" ht="12.75">
      <c r="D992" s="96"/>
      <c r="E992" s="96"/>
    </row>
    <row r="993" spans="4:5" ht="12.75">
      <c r="D993" s="96"/>
      <c r="E993" s="96"/>
    </row>
    <row r="994" spans="4:5" ht="12.75">
      <c r="D994" s="96"/>
      <c r="E994" s="96"/>
    </row>
    <row r="995" spans="4:5" ht="12.75">
      <c r="D995" s="96"/>
      <c r="E995" s="96"/>
    </row>
    <row r="996" spans="4:5" ht="12.75">
      <c r="D996" s="96"/>
      <c r="E996" s="96"/>
    </row>
    <row r="997" spans="4:5" ht="12.75">
      <c r="D997" s="96"/>
      <c r="E997" s="96"/>
    </row>
    <row r="998" spans="4:5" ht="12.75">
      <c r="D998" s="96"/>
      <c r="E998" s="96"/>
    </row>
    <row r="999" spans="4:5" ht="12.75">
      <c r="D999" s="96"/>
      <c r="E999" s="96"/>
    </row>
    <row r="1000" spans="4:5" ht="12.75">
      <c r="D1000" s="96"/>
      <c r="E1000" s="96"/>
    </row>
    <row r="1001" spans="4:5" ht="12.75">
      <c r="D1001" s="96"/>
      <c r="E1001" s="96"/>
    </row>
    <row r="1002" spans="4:5" ht="12.75">
      <c r="D1002" s="96"/>
      <c r="E1002" s="96"/>
    </row>
    <row r="1003" spans="4:5" ht="12.75">
      <c r="D1003" s="96"/>
      <c r="E1003" s="96"/>
    </row>
    <row r="1004" spans="4:5" ht="12.75">
      <c r="D1004" s="96"/>
      <c r="E1004" s="96"/>
    </row>
    <row r="1005" spans="4:5" ht="12.75">
      <c r="D1005" s="96"/>
      <c r="E1005" s="96"/>
    </row>
    <row r="1006" spans="4:5" ht="12.75">
      <c r="D1006" s="96"/>
      <c r="E1006" s="96"/>
    </row>
    <row r="1007" spans="4:5" ht="12.75">
      <c r="D1007" s="96"/>
      <c r="E1007" s="96"/>
    </row>
    <row r="1008" spans="4:5" ht="12.75">
      <c r="D1008" s="96"/>
      <c r="E1008" s="96"/>
    </row>
    <row r="1009" spans="4:5" ht="12.75">
      <c r="D1009" s="96"/>
      <c r="E1009" s="96"/>
    </row>
    <row r="1010" spans="4:5" ht="12.75">
      <c r="D1010" s="96"/>
      <c r="E1010" s="96"/>
    </row>
    <row r="1011" spans="4:5" ht="12.75">
      <c r="D1011" s="96"/>
      <c r="E1011" s="96"/>
    </row>
    <row r="1012" spans="4:5" ht="12.75">
      <c r="D1012" s="96"/>
      <c r="E1012" s="96"/>
    </row>
  </sheetData>
  <mergeCells count="7">
    <mergeCell ref="B13:C13"/>
    <mergeCell ref="B14:C14"/>
    <mergeCell ref="A1:C1"/>
    <mergeCell ref="D1:E1"/>
    <mergeCell ref="A5:C5"/>
    <mergeCell ref="A6:C8"/>
    <mergeCell ref="A9:C10"/>
  </mergeCells>
  <hyperlinks>
    <hyperlink ref="D13" r:id="rId1"/>
    <hyperlink ref="E13" r:id="rId2"/>
    <hyperlink ref="D14" r:id="rId3"/>
    <hyperlink ref="E14" r:id="rId4"/>
  </hyperlinks>
  <pageMargins left="0.7" right="0.7" top="0.75" bottom="0.75" header="0.3" footer="0.3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N28"/>
  <sheetViews>
    <sheetView workbookViewId="0"/>
  </sheetViews>
  <sheetFormatPr baseColWidth="10" defaultColWidth="14.42578125" defaultRowHeight="15.75" customHeight="1"/>
  <cols>
    <col min="1" max="1" width="57" customWidth="1"/>
    <col min="14" max="14" width="18.42578125" customWidth="1"/>
  </cols>
  <sheetData>
    <row r="2" spans="1:14" ht="15.75" customHeight="1">
      <c r="A2" s="290" t="s">
        <v>0</v>
      </c>
      <c r="B2" s="291"/>
      <c r="C2" s="292"/>
      <c r="D2" s="292"/>
      <c r="E2" s="292"/>
      <c r="F2" s="292"/>
      <c r="G2" s="293"/>
      <c r="H2" s="292"/>
      <c r="I2" s="292"/>
      <c r="J2" s="292"/>
      <c r="K2" s="292"/>
      <c r="L2" s="292"/>
      <c r="M2" s="292"/>
      <c r="N2" s="154"/>
    </row>
    <row r="3" spans="1:14" ht="15.75" customHeight="1">
      <c r="A3" s="294" t="s">
        <v>1</v>
      </c>
      <c r="B3" s="294" t="s">
        <v>2</v>
      </c>
      <c r="C3" s="294" t="s">
        <v>3</v>
      </c>
      <c r="D3" s="294" t="s">
        <v>4</v>
      </c>
      <c r="E3" s="294" t="s">
        <v>5</v>
      </c>
      <c r="F3" s="294" t="s">
        <v>6</v>
      </c>
      <c r="G3" s="294" t="s">
        <v>7</v>
      </c>
      <c r="H3" s="294" t="s">
        <v>8</v>
      </c>
      <c r="I3" s="294" t="s">
        <v>9</v>
      </c>
      <c r="J3" s="295" t="s">
        <v>249</v>
      </c>
      <c r="K3" s="295" t="s">
        <v>250</v>
      </c>
      <c r="L3" s="294" t="s">
        <v>11</v>
      </c>
      <c r="M3" s="294" t="s">
        <v>12</v>
      </c>
      <c r="N3" s="154"/>
    </row>
    <row r="4" spans="1:14" ht="15.75" customHeight="1">
      <c r="A4" s="296" t="s">
        <v>14</v>
      </c>
      <c r="B4" s="297" t="s">
        <v>15</v>
      </c>
      <c r="C4" s="298"/>
      <c r="D4" s="298"/>
      <c r="E4" s="299"/>
      <c r="F4" s="299"/>
      <c r="G4" s="299"/>
      <c r="H4" s="298"/>
      <c r="I4" s="298"/>
      <c r="J4" s="300">
        <f>'Commande bonneterie CDF'!C$63</f>
        <v>0</v>
      </c>
      <c r="K4" s="301"/>
      <c r="L4" s="301">
        <v>36</v>
      </c>
      <c r="M4" s="302">
        <v>43.2</v>
      </c>
      <c r="N4" s="303" t="s">
        <v>251</v>
      </c>
    </row>
    <row r="5" spans="1:14" ht="15.75" customHeight="1">
      <c r="A5" s="296" t="s">
        <v>79</v>
      </c>
      <c r="B5" s="304" t="s">
        <v>17</v>
      </c>
      <c r="C5" s="298"/>
      <c r="D5" s="298"/>
      <c r="E5" s="298"/>
      <c r="F5" s="298"/>
      <c r="G5" s="298"/>
      <c r="H5" s="298"/>
      <c r="I5" s="298"/>
      <c r="J5" s="300">
        <f>'Commande bonneterie CDF'!D$63</f>
        <v>3</v>
      </c>
      <c r="K5" s="301"/>
      <c r="L5" s="301">
        <v>48</v>
      </c>
      <c r="M5" s="302">
        <v>57.6</v>
      </c>
      <c r="N5" s="154"/>
    </row>
    <row r="6" spans="1:14" ht="15.75" customHeight="1">
      <c r="A6" s="296" t="s">
        <v>22</v>
      </c>
      <c r="B6" s="304" t="s">
        <v>23</v>
      </c>
      <c r="C6" s="298"/>
      <c r="D6" s="298"/>
      <c r="E6" s="298"/>
      <c r="F6" s="298"/>
      <c r="G6" s="298"/>
      <c r="H6" s="298"/>
      <c r="I6" s="298"/>
      <c r="J6" s="300">
        <f>'Commande bonneterie CDF'!E$63</f>
        <v>1</v>
      </c>
      <c r="K6" s="301"/>
      <c r="L6" s="301">
        <v>84</v>
      </c>
      <c r="M6" s="302">
        <v>100.8</v>
      </c>
      <c r="N6" s="154"/>
    </row>
    <row r="7" spans="1:14" ht="15.75" customHeight="1">
      <c r="A7" s="296" t="s">
        <v>24</v>
      </c>
      <c r="B7" s="304" t="s">
        <v>25</v>
      </c>
      <c r="C7" s="298"/>
      <c r="D7" s="298"/>
      <c r="E7" s="298"/>
      <c r="F7" s="298"/>
      <c r="G7" s="298"/>
      <c r="H7" s="298"/>
      <c r="I7" s="298"/>
      <c r="J7" s="300">
        <f>'Commande bonneterie CDF'!F$63</f>
        <v>3</v>
      </c>
      <c r="K7" s="301"/>
      <c r="L7" s="301">
        <v>89</v>
      </c>
      <c r="M7" s="302">
        <v>106.8</v>
      </c>
      <c r="N7" s="154"/>
    </row>
    <row r="8" spans="1:14" ht="15.75" customHeight="1">
      <c r="A8" s="296" t="s">
        <v>27</v>
      </c>
      <c r="B8" s="304" t="s">
        <v>28</v>
      </c>
      <c r="C8" s="298"/>
      <c r="D8" s="298"/>
      <c r="E8" s="298"/>
      <c r="F8" s="298"/>
      <c r="G8" s="298"/>
      <c r="H8" s="298"/>
      <c r="I8" s="298"/>
      <c r="J8" s="300">
        <f>'Commande bonneterie CDF'!G$63</f>
        <v>0</v>
      </c>
      <c r="K8" s="301"/>
      <c r="L8" s="301">
        <v>37.799999999999997</v>
      </c>
      <c r="M8" s="302">
        <v>45.36</v>
      </c>
      <c r="N8" s="303" t="s">
        <v>251</v>
      </c>
    </row>
    <row r="9" spans="1:14" ht="15.75" customHeight="1">
      <c r="A9" s="296" t="s">
        <v>30</v>
      </c>
      <c r="B9" s="304" t="s">
        <v>31</v>
      </c>
      <c r="C9" s="298"/>
      <c r="D9" s="298"/>
      <c r="E9" s="298"/>
      <c r="F9" s="298"/>
      <c r="G9" s="298"/>
      <c r="H9" s="298"/>
      <c r="I9" s="298"/>
      <c r="J9" s="300">
        <f>'Commande bonneterie CDF'!H$63</f>
        <v>2</v>
      </c>
      <c r="K9" s="305"/>
      <c r="L9" s="305">
        <v>47</v>
      </c>
      <c r="M9" s="302">
        <v>56.4</v>
      </c>
      <c r="N9" s="154"/>
    </row>
    <row r="10" spans="1:14" ht="15.75" customHeight="1">
      <c r="A10" s="306" t="s">
        <v>190</v>
      </c>
      <c r="B10" s="307" t="s">
        <v>29</v>
      </c>
      <c r="C10" s="308"/>
      <c r="D10" s="308"/>
      <c r="E10" s="308"/>
      <c r="F10" s="308"/>
      <c r="G10" s="308"/>
      <c r="H10" s="308"/>
      <c r="I10" s="308"/>
      <c r="J10" s="300">
        <f>'Commande bonneterie CDF'!I$63</f>
        <v>1</v>
      </c>
      <c r="K10" s="305"/>
      <c r="L10" s="305">
        <v>40</v>
      </c>
      <c r="M10" s="302">
        <v>48</v>
      </c>
      <c r="N10" s="154"/>
    </row>
    <row r="11" spans="1:14" ht="15.75" customHeight="1">
      <c r="A11" s="306" t="s">
        <v>191</v>
      </c>
      <c r="B11" s="307" t="s">
        <v>252</v>
      </c>
      <c r="C11" s="308"/>
      <c r="D11" s="308"/>
      <c r="E11" s="308"/>
      <c r="F11" s="308"/>
      <c r="G11" s="308"/>
      <c r="H11" s="308"/>
      <c r="I11" s="308"/>
      <c r="J11" s="300">
        <f>'Commande bonneterie CDF'!J$63</f>
        <v>1</v>
      </c>
      <c r="K11" s="305"/>
      <c r="L11" s="305">
        <v>35</v>
      </c>
      <c r="M11" s="302">
        <v>42</v>
      </c>
      <c r="N11" s="154"/>
    </row>
    <row r="12" spans="1:14" ht="15.75" customHeight="1">
      <c r="A12" s="296" t="s">
        <v>32</v>
      </c>
      <c r="B12" s="309" t="s">
        <v>33</v>
      </c>
      <c r="C12" s="298"/>
      <c r="D12" s="298"/>
      <c r="E12" s="298"/>
      <c r="F12" s="298"/>
      <c r="G12" s="298"/>
      <c r="H12" s="298"/>
      <c r="I12" s="298"/>
      <c r="J12" s="300">
        <f>'Commande bonneterie CDF'!K$63</f>
        <v>8</v>
      </c>
      <c r="K12" s="305"/>
      <c r="L12" s="305">
        <v>60</v>
      </c>
      <c r="M12" s="302">
        <v>72</v>
      </c>
      <c r="N12" s="154"/>
    </row>
    <row r="13" spans="1:14" ht="15.75" customHeight="1">
      <c r="A13" s="296" t="s">
        <v>18</v>
      </c>
      <c r="B13" s="304" t="s">
        <v>19</v>
      </c>
      <c r="C13" s="298"/>
      <c r="D13" s="298"/>
      <c r="E13" s="298"/>
      <c r="F13" s="298"/>
      <c r="G13" s="298"/>
      <c r="H13" s="298"/>
      <c r="I13" s="298"/>
      <c r="J13" s="300">
        <f>'Commande bonneterie CDF'!L$63</f>
        <v>7</v>
      </c>
      <c r="K13" s="305"/>
      <c r="L13" s="305">
        <v>43</v>
      </c>
      <c r="M13" s="302">
        <v>51.6</v>
      </c>
      <c r="N13" s="154"/>
    </row>
    <row r="14" spans="1:14" ht="15.75" customHeight="1">
      <c r="A14" s="296" t="s">
        <v>20</v>
      </c>
      <c r="B14" s="304" t="s">
        <v>21</v>
      </c>
      <c r="C14" s="298"/>
      <c r="D14" s="298"/>
      <c r="E14" s="298"/>
      <c r="F14" s="298"/>
      <c r="G14" s="298"/>
      <c r="H14" s="298"/>
      <c r="I14" s="298"/>
      <c r="J14" s="300">
        <f>'Commande bonneterie CDF'!M$63</f>
        <v>8</v>
      </c>
      <c r="K14" s="305"/>
      <c r="L14" s="305">
        <v>50</v>
      </c>
      <c r="M14" s="302">
        <v>60</v>
      </c>
      <c r="N14" s="154"/>
    </row>
    <row r="15" spans="1:14" ht="15.75" customHeight="1">
      <c r="A15" s="296" t="s">
        <v>35</v>
      </c>
      <c r="B15" s="304" t="s">
        <v>36</v>
      </c>
      <c r="C15" s="298"/>
      <c r="D15" s="298"/>
      <c r="E15" s="298"/>
      <c r="F15" s="298"/>
      <c r="G15" s="298"/>
      <c r="H15" s="298"/>
      <c r="I15" s="298"/>
      <c r="J15" s="300">
        <f>'Commande bonneterie CDF'!N$63</f>
        <v>5</v>
      </c>
      <c r="K15" s="305"/>
      <c r="L15" s="305">
        <v>40</v>
      </c>
      <c r="M15" s="302">
        <v>48</v>
      </c>
      <c r="N15" s="154"/>
    </row>
    <row r="16" spans="1:14" ht="15.75" customHeight="1">
      <c r="A16" s="296" t="s">
        <v>37</v>
      </c>
      <c r="B16" s="304" t="s">
        <v>38</v>
      </c>
      <c r="C16" s="298"/>
      <c r="D16" s="298"/>
      <c r="E16" s="298"/>
      <c r="F16" s="298"/>
      <c r="G16" s="298"/>
      <c r="H16" s="298"/>
      <c r="I16" s="298"/>
      <c r="J16" s="300">
        <f>'Commande bonneterie CDF'!O$63</f>
        <v>3</v>
      </c>
      <c r="K16" s="305"/>
      <c r="L16" s="305">
        <v>45</v>
      </c>
      <c r="M16" s="302">
        <v>54</v>
      </c>
      <c r="N16" s="154"/>
    </row>
    <row r="17" spans="1:14" ht="15.75" customHeight="1">
      <c r="A17" s="296" t="s">
        <v>39</v>
      </c>
      <c r="B17" s="304" t="s">
        <v>40</v>
      </c>
      <c r="C17" s="298"/>
      <c r="D17" s="298"/>
      <c r="E17" s="298"/>
      <c r="F17" s="298"/>
      <c r="G17" s="298"/>
      <c r="H17" s="298"/>
      <c r="I17" s="298"/>
      <c r="J17" s="300">
        <f>'Commande bonneterie CDF'!P$63</f>
        <v>6</v>
      </c>
      <c r="K17" s="305"/>
      <c r="L17" s="305">
        <v>72</v>
      </c>
      <c r="M17" s="302">
        <v>86.4</v>
      </c>
      <c r="N17" s="154"/>
    </row>
    <row r="18" spans="1:14" ht="15.75" customHeight="1">
      <c r="A18" s="296" t="s">
        <v>41</v>
      </c>
      <c r="B18" s="304" t="s">
        <v>42</v>
      </c>
      <c r="C18" s="298"/>
      <c r="D18" s="298"/>
      <c r="E18" s="298"/>
      <c r="F18" s="298"/>
      <c r="G18" s="298"/>
      <c r="H18" s="298"/>
      <c r="I18" s="298"/>
      <c r="J18" s="300">
        <f>'Commande bonneterie CDF'!Q$63</f>
        <v>2</v>
      </c>
      <c r="K18" s="305"/>
      <c r="L18" s="305">
        <v>84</v>
      </c>
      <c r="M18" s="302">
        <v>100.8</v>
      </c>
      <c r="N18" s="154"/>
    </row>
    <row r="19" spans="1:14" ht="15">
      <c r="A19" s="296" t="s">
        <v>48</v>
      </c>
      <c r="B19" s="304" t="s">
        <v>49</v>
      </c>
      <c r="C19" s="298"/>
      <c r="D19" s="298"/>
      <c r="E19" s="298"/>
      <c r="F19" s="298"/>
      <c r="G19" s="298"/>
      <c r="H19" s="298"/>
      <c r="I19" s="298"/>
      <c r="J19" s="310">
        <f>'Commande bonneterie CDF'!R$63</f>
        <v>3</v>
      </c>
      <c r="K19" s="305"/>
      <c r="L19" s="305">
        <v>12</v>
      </c>
      <c r="M19" s="302">
        <v>14.4</v>
      </c>
      <c r="N19" s="154"/>
    </row>
    <row r="20" spans="1:14" ht="15.75" customHeight="1">
      <c r="A20" s="296" t="s">
        <v>50</v>
      </c>
      <c r="B20" s="304" t="s">
        <v>51</v>
      </c>
      <c r="C20" s="298"/>
      <c r="D20" s="298"/>
      <c r="E20" s="298"/>
      <c r="F20" s="298"/>
      <c r="G20" s="298"/>
      <c r="H20" s="298"/>
      <c r="I20" s="299"/>
      <c r="J20" s="300">
        <f>'Commande bonneterie CDF'!S$63</f>
        <v>1</v>
      </c>
      <c r="K20" s="305"/>
      <c r="L20" s="305">
        <v>17</v>
      </c>
      <c r="M20" s="302">
        <v>20.399999999999999</v>
      </c>
      <c r="N20" s="154"/>
    </row>
    <row r="21" spans="1:14" ht="15.75" customHeight="1">
      <c r="A21" s="296" t="s">
        <v>253</v>
      </c>
      <c r="B21" s="311" t="s">
        <v>254</v>
      </c>
      <c r="C21" s="298"/>
      <c r="D21" s="298"/>
      <c r="E21" s="298"/>
      <c r="F21" s="298"/>
      <c r="G21" s="298"/>
      <c r="H21" s="298"/>
      <c r="I21" s="298"/>
      <c r="J21" s="300">
        <f>'Commande bonneterie CDF'!T$63</f>
        <v>0</v>
      </c>
      <c r="K21" s="301"/>
      <c r="L21" s="301">
        <v>28</v>
      </c>
      <c r="M21" s="302">
        <v>33.6</v>
      </c>
      <c r="N21" s="154"/>
    </row>
    <row r="22" spans="1:14" ht="15.75" customHeight="1">
      <c r="A22" s="296" t="s">
        <v>52</v>
      </c>
      <c r="B22" s="311" t="s">
        <v>53</v>
      </c>
      <c r="C22" s="300">
        <v>1</v>
      </c>
      <c r="D22" s="423">
        <v>20</v>
      </c>
      <c r="E22" s="369"/>
      <c r="F22" s="423">
        <v>40</v>
      </c>
      <c r="G22" s="369"/>
      <c r="H22" s="381">
        <v>2</v>
      </c>
      <c r="I22" s="380"/>
      <c r="J22" s="300">
        <f>'Commande bonneterie CDF'!U$63</f>
        <v>8</v>
      </c>
      <c r="K22" s="301"/>
      <c r="L22" s="301">
        <v>7</v>
      </c>
      <c r="M22" s="302">
        <v>8.4</v>
      </c>
      <c r="N22" s="303" t="s">
        <v>251</v>
      </c>
    </row>
    <row r="23" spans="1:14" ht="15.75" customHeight="1">
      <c r="A23" s="296" t="s">
        <v>54</v>
      </c>
      <c r="B23" s="311" t="s">
        <v>55</v>
      </c>
      <c r="C23" s="312"/>
      <c r="D23" s="312"/>
      <c r="E23" s="312"/>
      <c r="F23" s="312"/>
      <c r="G23" s="298"/>
      <c r="H23" s="298"/>
      <c r="I23" s="298"/>
      <c r="J23" s="300">
        <f>'Commande bonneterie CDF'!V$63</f>
        <v>15</v>
      </c>
      <c r="K23" s="301"/>
      <c r="L23" s="301">
        <v>14</v>
      </c>
      <c r="M23" s="302">
        <v>16.8</v>
      </c>
      <c r="N23" s="154"/>
    </row>
    <row r="24" spans="1:14" ht="15">
      <c r="A24" s="313"/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</row>
    <row r="25" spans="1:14" ht="15">
      <c r="A25" s="313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</row>
    <row r="26" spans="1:14" ht="15">
      <c r="A26" s="313"/>
      <c r="B26" s="313"/>
      <c r="C26" s="313"/>
      <c r="D26" s="313"/>
      <c r="E26" s="313"/>
      <c r="F26" s="313"/>
      <c r="G26" s="313"/>
      <c r="H26" s="313"/>
      <c r="I26" s="424" t="s">
        <v>56</v>
      </c>
      <c r="J26" s="380"/>
      <c r="K26" s="314"/>
      <c r="L26" s="314">
        <v>0</v>
      </c>
      <c r="M26" s="313"/>
    </row>
    <row r="27" spans="1:14" ht="15">
      <c r="A27" s="313"/>
      <c r="B27" s="313"/>
      <c r="C27" s="313"/>
      <c r="D27" s="313"/>
      <c r="E27" s="313"/>
      <c r="F27" s="313"/>
      <c r="G27" s="313"/>
      <c r="H27" s="313"/>
      <c r="I27" s="425" t="s">
        <v>57</v>
      </c>
      <c r="J27" s="373"/>
      <c r="K27" s="315"/>
      <c r="L27" s="422">
        <v>0</v>
      </c>
      <c r="M27" s="313"/>
    </row>
    <row r="28" spans="1:14" ht="15">
      <c r="A28" s="313"/>
      <c r="B28" s="313"/>
      <c r="C28" s="313"/>
      <c r="D28" s="313"/>
      <c r="E28" s="313"/>
      <c r="F28" s="313"/>
      <c r="G28" s="313"/>
      <c r="H28" s="313"/>
      <c r="I28" s="374"/>
      <c r="J28" s="375"/>
      <c r="K28" s="315"/>
      <c r="L28" s="377"/>
      <c r="M28" s="313"/>
    </row>
  </sheetData>
  <mergeCells count="6">
    <mergeCell ref="L27:L28"/>
    <mergeCell ref="D22:E22"/>
    <mergeCell ref="F22:G22"/>
    <mergeCell ref="H22:I22"/>
    <mergeCell ref="I26:J26"/>
    <mergeCell ref="I27:J28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0"/>
  <sheetViews>
    <sheetView workbookViewId="0"/>
  </sheetViews>
  <sheetFormatPr baseColWidth="10" defaultColWidth="14.42578125" defaultRowHeight="15.75" customHeight="1"/>
  <cols>
    <col min="1" max="1" width="37.140625" customWidth="1"/>
    <col min="2" max="2" width="39.85546875" customWidth="1"/>
    <col min="3" max="3" width="8.5703125" customWidth="1"/>
    <col min="4" max="4" width="8" customWidth="1"/>
    <col min="5" max="8" width="11.42578125" customWidth="1"/>
    <col min="9" max="9" width="12.140625" customWidth="1"/>
    <col min="10" max="10" width="18.7109375" customWidth="1"/>
    <col min="11" max="26" width="10" customWidth="1"/>
  </cols>
  <sheetData>
    <row r="1" spans="1:10" ht="30" customHeight="1">
      <c r="A1" s="316" t="s">
        <v>87</v>
      </c>
      <c r="B1" s="317" t="s">
        <v>255</v>
      </c>
      <c r="C1" s="317" t="s">
        <v>189</v>
      </c>
      <c r="D1" s="317" t="s">
        <v>89</v>
      </c>
      <c r="E1" s="318" t="s">
        <v>256</v>
      </c>
      <c r="F1" s="319" t="s">
        <v>257</v>
      </c>
      <c r="G1" s="319" t="s">
        <v>258</v>
      </c>
      <c r="H1" s="320" t="s">
        <v>259</v>
      </c>
      <c r="I1" s="321" t="s">
        <v>260</v>
      </c>
      <c r="J1" s="322" t="s">
        <v>261</v>
      </c>
    </row>
    <row r="2" spans="1:10" ht="15">
      <c r="A2" s="429" t="s">
        <v>262</v>
      </c>
      <c r="B2" s="24" t="s">
        <v>263</v>
      </c>
      <c r="C2" s="24" t="s">
        <v>5</v>
      </c>
      <c r="D2" s="24">
        <v>1</v>
      </c>
      <c r="E2" s="323">
        <v>43.2</v>
      </c>
      <c r="F2" s="431">
        <v>88.56</v>
      </c>
      <c r="G2" s="430">
        <v>88.56</v>
      </c>
      <c r="H2" s="430" t="s">
        <v>101</v>
      </c>
      <c r="I2" s="432">
        <v>44008</v>
      </c>
      <c r="J2" s="324" t="s">
        <v>264</v>
      </c>
    </row>
    <row r="3" spans="1:10" ht="15">
      <c r="A3" s="428"/>
      <c r="B3" s="24" t="s">
        <v>265</v>
      </c>
      <c r="C3" s="24" t="s">
        <v>5</v>
      </c>
      <c r="D3" s="24">
        <v>1</v>
      </c>
      <c r="E3" s="323">
        <v>45.36</v>
      </c>
      <c r="F3" s="428"/>
      <c r="G3" s="428"/>
      <c r="H3" s="428"/>
      <c r="I3" s="428"/>
      <c r="J3" s="325" t="s">
        <v>264</v>
      </c>
    </row>
    <row r="4" spans="1:10" ht="15">
      <c r="A4" s="429" t="s">
        <v>266</v>
      </c>
      <c r="B4" s="24" t="s">
        <v>267</v>
      </c>
      <c r="C4" s="24" t="s">
        <v>7</v>
      </c>
      <c r="D4" s="24">
        <v>1</v>
      </c>
      <c r="E4" s="323">
        <v>14.4</v>
      </c>
      <c r="F4" s="431">
        <v>28.8</v>
      </c>
      <c r="G4" s="430">
        <v>28.8</v>
      </c>
      <c r="H4" s="430" t="s">
        <v>101</v>
      </c>
      <c r="I4" s="432">
        <v>44005</v>
      </c>
      <c r="J4" s="324" t="s">
        <v>264</v>
      </c>
    </row>
    <row r="5" spans="1:10" ht="15">
      <c r="A5" s="427"/>
      <c r="B5" s="24" t="s">
        <v>267</v>
      </c>
      <c r="C5" s="24" t="s">
        <v>4</v>
      </c>
      <c r="D5" s="24">
        <v>1</v>
      </c>
      <c r="E5" s="323">
        <v>14.4</v>
      </c>
      <c r="F5" s="428"/>
      <c r="G5" s="428"/>
      <c r="H5" s="428"/>
      <c r="I5" s="428"/>
      <c r="J5" s="324" t="s">
        <v>264</v>
      </c>
    </row>
    <row r="6" spans="1:10" ht="15">
      <c r="A6" s="427"/>
      <c r="B6" s="24" t="s">
        <v>268</v>
      </c>
      <c r="C6" s="24" t="s">
        <v>269</v>
      </c>
      <c r="D6" s="24">
        <v>1</v>
      </c>
      <c r="E6" s="326">
        <v>57.6</v>
      </c>
      <c r="F6" s="431">
        <v>115.2</v>
      </c>
      <c r="G6" s="430">
        <v>115.2</v>
      </c>
      <c r="H6" s="430" t="s">
        <v>101</v>
      </c>
      <c r="I6" s="433">
        <v>44041</v>
      </c>
      <c r="J6" s="325" t="s">
        <v>264</v>
      </c>
    </row>
    <row r="7" spans="1:10" ht="15">
      <c r="A7" s="428"/>
      <c r="B7" s="24" t="s">
        <v>268</v>
      </c>
      <c r="C7" s="24" t="s">
        <v>6</v>
      </c>
      <c r="D7" s="24">
        <v>1</v>
      </c>
      <c r="E7" s="326">
        <v>57.6</v>
      </c>
      <c r="F7" s="428"/>
      <c r="G7" s="428"/>
      <c r="H7" s="428"/>
      <c r="I7" s="428"/>
      <c r="J7" s="325" t="s">
        <v>264</v>
      </c>
    </row>
    <row r="8" spans="1:10" ht="15">
      <c r="A8" s="429" t="s">
        <v>270</v>
      </c>
      <c r="B8" s="24" t="s">
        <v>267</v>
      </c>
      <c r="C8" s="24" t="s">
        <v>6</v>
      </c>
      <c r="D8" s="24">
        <v>1</v>
      </c>
      <c r="E8" s="323">
        <v>14.4</v>
      </c>
      <c r="F8" s="431">
        <v>169.2</v>
      </c>
      <c r="G8" s="430">
        <v>169.2</v>
      </c>
      <c r="H8" s="430" t="s">
        <v>101</v>
      </c>
      <c r="I8" s="426">
        <v>44014</v>
      </c>
      <c r="J8" s="325" t="s">
        <v>264</v>
      </c>
    </row>
    <row r="9" spans="1:10" ht="15">
      <c r="A9" s="427"/>
      <c r="B9" s="24" t="s">
        <v>271</v>
      </c>
      <c r="C9" s="24" t="s">
        <v>7</v>
      </c>
      <c r="D9" s="24">
        <v>1</v>
      </c>
      <c r="E9" s="323">
        <v>106.8</v>
      </c>
      <c r="F9" s="427"/>
      <c r="G9" s="427"/>
      <c r="H9" s="427"/>
      <c r="I9" s="427"/>
      <c r="J9" s="325" t="s">
        <v>264</v>
      </c>
    </row>
    <row r="10" spans="1:10" ht="15">
      <c r="A10" s="428"/>
      <c r="B10" s="24" t="s">
        <v>272</v>
      </c>
      <c r="C10" s="24" t="s">
        <v>6</v>
      </c>
      <c r="D10" s="24">
        <v>1</v>
      </c>
      <c r="E10" s="323">
        <v>48</v>
      </c>
      <c r="F10" s="428"/>
      <c r="G10" s="428"/>
      <c r="H10" s="428"/>
      <c r="I10" s="428"/>
      <c r="J10" s="325" t="s">
        <v>264</v>
      </c>
    </row>
    <row r="11" spans="1:10" ht="15">
      <c r="A11" s="24" t="s">
        <v>273</v>
      </c>
      <c r="B11" s="24" t="s">
        <v>265</v>
      </c>
      <c r="C11" s="24" t="s">
        <v>5</v>
      </c>
      <c r="D11" s="24">
        <v>1</v>
      </c>
      <c r="E11" s="323">
        <v>45.36</v>
      </c>
      <c r="F11" s="327">
        <v>45.36</v>
      </c>
      <c r="G11" s="328">
        <v>45.36</v>
      </c>
      <c r="H11" s="329" t="s">
        <v>101</v>
      </c>
      <c r="I11" s="330">
        <v>44014</v>
      </c>
      <c r="J11" s="325" t="s">
        <v>274</v>
      </c>
    </row>
    <row r="12" spans="1:10" ht="15">
      <c r="A12" s="429" t="s">
        <v>275</v>
      </c>
      <c r="B12" s="24" t="s">
        <v>276</v>
      </c>
      <c r="C12" s="24" t="s">
        <v>8</v>
      </c>
      <c r="D12" s="24">
        <v>2</v>
      </c>
      <c r="E12" s="323">
        <v>16.8</v>
      </c>
      <c r="F12" s="431">
        <v>139.19999999999999</v>
      </c>
      <c r="G12" s="430">
        <v>139.19999999999999</v>
      </c>
      <c r="H12" s="430" t="s">
        <v>101</v>
      </c>
      <c r="I12" s="426">
        <v>44033</v>
      </c>
      <c r="J12" s="325" t="s">
        <v>264</v>
      </c>
    </row>
    <row r="13" spans="1:10" ht="15">
      <c r="A13" s="427"/>
      <c r="B13" s="24" t="s">
        <v>272</v>
      </c>
      <c r="C13" s="24" t="s">
        <v>8</v>
      </c>
      <c r="D13" s="24">
        <v>1</v>
      </c>
      <c r="E13" s="323">
        <v>48</v>
      </c>
      <c r="F13" s="427"/>
      <c r="G13" s="427"/>
      <c r="H13" s="427"/>
      <c r="I13" s="427"/>
      <c r="J13" s="325" t="s">
        <v>264</v>
      </c>
    </row>
    <row r="14" spans="1:10" ht="15">
      <c r="A14" s="428"/>
      <c r="B14" s="24" t="s">
        <v>268</v>
      </c>
      <c r="C14" s="24" t="s">
        <v>269</v>
      </c>
      <c r="D14" s="24">
        <v>1</v>
      </c>
      <c r="E14" s="323">
        <v>57.6</v>
      </c>
      <c r="F14" s="428"/>
      <c r="G14" s="428"/>
      <c r="H14" s="428"/>
      <c r="I14" s="428"/>
      <c r="J14" s="325" t="s">
        <v>264</v>
      </c>
    </row>
    <row r="15" spans="1:10" ht="15">
      <c r="A15" s="24" t="s">
        <v>277</v>
      </c>
      <c r="B15" s="24" t="s">
        <v>268</v>
      </c>
      <c r="C15" s="24" t="s">
        <v>8</v>
      </c>
      <c r="D15" s="24">
        <v>1</v>
      </c>
      <c r="E15" s="323">
        <v>57.6</v>
      </c>
      <c r="F15" s="327">
        <v>57.6</v>
      </c>
      <c r="G15" s="328">
        <v>57.6</v>
      </c>
      <c r="H15" s="328" t="s">
        <v>101</v>
      </c>
      <c r="I15" s="331">
        <v>44039</v>
      </c>
      <c r="J15" s="325" t="s">
        <v>264</v>
      </c>
    </row>
    <row r="16" spans="1:10" ht="15">
      <c r="A16" s="429" t="s">
        <v>278</v>
      </c>
      <c r="B16" s="24" t="s">
        <v>276</v>
      </c>
      <c r="C16" s="24" t="s">
        <v>7</v>
      </c>
      <c r="D16" s="24">
        <v>2</v>
      </c>
      <c r="E16" s="323">
        <v>16.8</v>
      </c>
      <c r="F16" s="431">
        <v>91.2</v>
      </c>
      <c r="G16" s="430">
        <v>91.2</v>
      </c>
      <c r="H16" s="434" t="s">
        <v>101</v>
      </c>
      <c r="I16" s="426">
        <v>44014</v>
      </c>
      <c r="J16" s="325" t="s">
        <v>274</v>
      </c>
    </row>
    <row r="17" spans="1:10" ht="15">
      <c r="A17" s="428"/>
      <c r="B17" s="24" t="s">
        <v>268</v>
      </c>
      <c r="C17" s="24" t="s">
        <v>269</v>
      </c>
      <c r="D17" s="24">
        <v>1</v>
      </c>
      <c r="E17" s="323">
        <v>57.6</v>
      </c>
      <c r="F17" s="428"/>
      <c r="G17" s="428"/>
      <c r="H17" s="428"/>
      <c r="I17" s="428"/>
      <c r="J17" s="325" t="s">
        <v>274</v>
      </c>
    </row>
    <row r="18" spans="1:10" ht="15">
      <c r="A18" s="429" t="s">
        <v>279</v>
      </c>
      <c r="B18" s="24" t="s">
        <v>265</v>
      </c>
      <c r="C18" s="24" t="s">
        <v>5</v>
      </c>
      <c r="D18" s="24">
        <v>1</v>
      </c>
      <c r="E18" s="323">
        <v>45.36</v>
      </c>
      <c r="F18" s="431">
        <v>274.32</v>
      </c>
      <c r="G18" s="430">
        <v>274.32</v>
      </c>
      <c r="H18" s="430" t="s">
        <v>101</v>
      </c>
      <c r="I18" s="432">
        <v>44007</v>
      </c>
      <c r="J18" s="325" t="s">
        <v>264</v>
      </c>
    </row>
    <row r="19" spans="1:10" ht="15">
      <c r="A19" s="427"/>
      <c r="B19" s="24" t="s">
        <v>265</v>
      </c>
      <c r="C19" s="24" t="s">
        <v>6</v>
      </c>
      <c r="D19" s="24">
        <v>1</v>
      </c>
      <c r="E19" s="323">
        <v>45.36</v>
      </c>
      <c r="F19" s="427"/>
      <c r="G19" s="427"/>
      <c r="H19" s="427"/>
      <c r="I19" s="427"/>
      <c r="J19" s="325" t="s">
        <v>264</v>
      </c>
    </row>
    <row r="20" spans="1:10" ht="15">
      <c r="A20" s="427"/>
      <c r="B20" s="24" t="s">
        <v>263</v>
      </c>
      <c r="C20" s="24" t="s">
        <v>7</v>
      </c>
      <c r="D20" s="24">
        <v>1</v>
      </c>
      <c r="E20" s="323">
        <v>43.2</v>
      </c>
      <c r="F20" s="427"/>
      <c r="G20" s="427"/>
      <c r="H20" s="427"/>
      <c r="I20" s="427"/>
      <c r="J20" s="325" t="s">
        <v>264</v>
      </c>
    </row>
    <row r="21" spans="1:10" ht="15">
      <c r="A21" s="427"/>
      <c r="B21" s="24" t="s">
        <v>280</v>
      </c>
      <c r="C21" s="24" t="s">
        <v>281</v>
      </c>
      <c r="D21" s="24">
        <v>1</v>
      </c>
      <c r="E21" s="323">
        <v>8.4</v>
      </c>
      <c r="F21" s="427"/>
      <c r="G21" s="427"/>
      <c r="H21" s="427"/>
      <c r="I21" s="427"/>
      <c r="J21" s="325" t="s">
        <v>264</v>
      </c>
    </row>
    <row r="22" spans="1:10" ht="15">
      <c r="A22" s="427"/>
      <c r="B22" s="24" t="s">
        <v>276</v>
      </c>
      <c r="C22" s="24" t="s">
        <v>6</v>
      </c>
      <c r="D22" s="24">
        <v>1</v>
      </c>
      <c r="E22" s="323">
        <v>16.8</v>
      </c>
      <c r="F22" s="427"/>
      <c r="G22" s="427"/>
      <c r="H22" s="427"/>
      <c r="I22" s="427"/>
      <c r="J22" s="325" t="s">
        <v>264</v>
      </c>
    </row>
    <row r="23" spans="1:10" ht="15">
      <c r="A23" s="427"/>
      <c r="B23" s="24" t="s">
        <v>268</v>
      </c>
      <c r="C23" s="24" t="s">
        <v>6</v>
      </c>
      <c r="D23" s="24">
        <v>1</v>
      </c>
      <c r="E23" s="323">
        <v>57.6</v>
      </c>
      <c r="F23" s="427"/>
      <c r="G23" s="427"/>
      <c r="H23" s="427"/>
      <c r="I23" s="427"/>
      <c r="J23" s="332" t="s">
        <v>264</v>
      </c>
    </row>
    <row r="24" spans="1:10" ht="15">
      <c r="A24" s="428"/>
      <c r="B24" s="24" t="s">
        <v>268</v>
      </c>
      <c r="C24" s="24" t="s">
        <v>8</v>
      </c>
      <c r="D24" s="24">
        <v>1</v>
      </c>
      <c r="E24" s="323">
        <v>57.6</v>
      </c>
      <c r="F24" s="428"/>
      <c r="G24" s="428"/>
      <c r="H24" s="428"/>
      <c r="I24" s="428"/>
      <c r="J24" s="333" t="s">
        <v>264</v>
      </c>
    </row>
    <row r="25" spans="1:10" ht="15">
      <c r="A25" s="24" t="s">
        <v>282</v>
      </c>
      <c r="B25" s="24" t="s">
        <v>268</v>
      </c>
      <c r="C25" s="24" t="s">
        <v>6</v>
      </c>
      <c r="D25" s="24">
        <v>1</v>
      </c>
      <c r="E25" s="323">
        <v>57.6</v>
      </c>
      <c r="F25" s="327">
        <v>57.6</v>
      </c>
      <c r="G25" s="328">
        <v>57.6</v>
      </c>
      <c r="H25" s="329" t="s">
        <v>101</v>
      </c>
      <c r="I25" s="330">
        <v>44014</v>
      </c>
      <c r="J25" s="334" t="s">
        <v>274</v>
      </c>
    </row>
    <row r="26" spans="1:10" ht="15">
      <c r="A26" s="24" t="s">
        <v>283</v>
      </c>
      <c r="B26" s="24" t="s">
        <v>268</v>
      </c>
      <c r="C26" s="24" t="s">
        <v>6</v>
      </c>
      <c r="D26" s="24">
        <v>1</v>
      </c>
      <c r="E26" s="323">
        <v>57.6</v>
      </c>
      <c r="F26" s="327">
        <v>57.6</v>
      </c>
      <c r="G26" s="329">
        <v>57.6</v>
      </c>
      <c r="H26" s="329" t="s">
        <v>101</v>
      </c>
      <c r="I26" s="335">
        <v>44013</v>
      </c>
      <c r="J26" s="333" t="s">
        <v>284</v>
      </c>
    </row>
    <row r="27" spans="1:10" ht="15">
      <c r="A27" s="24" t="s">
        <v>285</v>
      </c>
      <c r="B27" s="24" t="s">
        <v>268</v>
      </c>
      <c r="C27" s="24" t="s">
        <v>5</v>
      </c>
      <c r="D27" s="24">
        <v>1</v>
      </c>
      <c r="E27" s="323">
        <v>57.6</v>
      </c>
      <c r="F27" s="327">
        <v>57.6</v>
      </c>
      <c r="G27" s="328">
        <v>57.6</v>
      </c>
      <c r="H27" s="328" t="s">
        <v>286</v>
      </c>
      <c r="I27" s="330">
        <v>44009</v>
      </c>
      <c r="J27" s="336" t="s">
        <v>274</v>
      </c>
    </row>
    <row r="28" spans="1:10" ht="15">
      <c r="A28" s="24" t="s">
        <v>287</v>
      </c>
      <c r="B28" s="24" t="s">
        <v>268</v>
      </c>
      <c r="C28" s="24" t="s">
        <v>5</v>
      </c>
      <c r="D28" s="24">
        <v>1</v>
      </c>
      <c r="E28" s="323">
        <v>57.6</v>
      </c>
      <c r="F28" s="327">
        <v>57.6</v>
      </c>
      <c r="G28" s="328">
        <v>57.6</v>
      </c>
      <c r="H28" s="329" t="s">
        <v>101</v>
      </c>
      <c r="I28" s="330">
        <v>44014</v>
      </c>
      <c r="J28" s="334" t="s">
        <v>274</v>
      </c>
    </row>
    <row r="29" spans="1:10" ht="15">
      <c r="A29" s="24" t="s">
        <v>288</v>
      </c>
      <c r="B29" s="24" t="s">
        <v>268</v>
      </c>
      <c r="C29" s="24" t="s">
        <v>5</v>
      </c>
      <c r="D29" s="24">
        <v>1</v>
      </c>
      <c r="E29" s="323">
        <v>57.6</v>
      </c>
      <c r="F29" s="327">
        <v>57.6</v>
      </c>
      <c r="G29" s="328">
        <v>57.6</v>
      </c>
      <c r="H29" s="329" t="s">
        <v>101</v>
      </c>
      <c r="I29" s="330">
        <v>44014</v>
      </c>
      <c r="J29" s="333" t="s">
        <v>264</v>
      </c>
    </row>
    <row r="30" spans="1:10" ht="15">
      <c r="A30" s="24" t="s">
        <v>289</v>
      </c>
      <c r="B30" s="24" t="s">
        <v>268</v>
      </c>
      <c r="C30" s="24" t="s">
        <v>7</v>
      </c>
      <c r="D30" s="24">
        <v>1</v>
      </c>
      <c r="E30" s="323">
        <v>57.6</v>
      </c>
      <c r="F30" s="327">
        <v>57.6</v>
      </c>
      <c r="G30" s="328">
        <v>57.6</v>
      </c>
      <c r="H30" s="329" t="s">
        <v>101</v>
      </c>
      <c r="I30" s="335">
        <v>44055</v>
      </c>
      <c r="J30" s="334" t="s">
        <v>274</v>
      </c>
    </row>
    <row r="31" spans="1:10" ht="15">
      <c r="A31" s="337"/>
      <c r="B31" s="24"/>
      <c r="C31" s="24"/>
      <c r="D31" s="24"/>
      <c r="E31" s="323"/>
      <c r="F31" s="323"/>
      <c r="G31" s="323"/>
      <c r="H31" s="326"/>
      <c r="I31" s="326"/>
      <c r="J31" s="24"/>
    </row>
    <row r="32" spans="1:10" ht="15">
      <c r="A32" s="337"/>
      <c r="B32" s="24"/>
      <c r="C32" s="24"/>
      <c r="D32" s="24"/>
      <c r="E32" s="323"/>
      <c r="F32" s="323"/>
      <c r="G32" s="323"/>
      <c r="H32" s="326"/>
      <c r="I32" s="326"/>
      <c r="J32" s="24"/>
    </row>
    <row r="33" spans="1:10" ht="15">
      <c r="A33" s="24"/>
      <c r="B33" s="24"/>
      <c r="C33" s="24"/>
      <c r="D33" s="24"/>
      <c r="E33" s="323"/>
      <c r="F33" s="323"/>
      <c r="G33" s="323" t="s">
        <v>290</v>
      </c>
      <c r="H33" s="323"/>
      <c r="I33" s="323"/>
      <c r="J33" s="24"/>
    </row>
    <row r="34" spans="1:10" ht="15">
      <c r="A34" s="24"/>
      <c r="B34" s="24"/>
      <c r="C34" s="381" t="s">
        <v>291</v>
      </c>
      <c r="D34" s="380"/>
      <c r="E34" s="323"/>
      <c r="F34" s="323">
        <f>SUM(F2:F33)</f>
        <v>1355.0399999999995</v>
      </c>
      <c r="G34" s="323">
        <f>F34-SUM(G2:G33)</f>
        <v>0</v>
      </c>
      <c r="H34" s="323"/>
      <c r="I34" s="323"/>
      <c r="J34" s="24"/>
    </row>
    <row r="35" spans="1:10" ht="15">
      <c r="A35" s="338"/>
      <c r="B35" s="338"/>
      <c r="C35" s="338"/>
      <c r="D35" s="338"/>
      <c r="E35" s="339"/>
      <c r="F35" s="339"/>
      <c r="G35" s="339"/>
      <c r="H35" s="338"/>
      <c r="I35" s="338"/>
      <c r="J35" s="338"/>
    </row>
    <row r="36" spans="1:10" ht="15">
      <c r="A36" s="338"/>
      <c r="B36" s="338"/>
      <c r="C36" s="338"/>
      <c r="D36" s="338"/>
      <c r="E36" s="339"/>
      <c r="F36" s="339"/>
      <c r="G36" s="339"/>
      <c r="H36" s="338"/>
      <c r="I36" s="338"/>
      <c r="J36" s="338"/>
    </row>
    <row r="37" spans="1:10" ht="15">
      <c r="A37" s="338"/>
      <c r="B37" s="338"/>
      <c r="C37" s="338"/>
      <c r="D37" s="338"/>
      <c r="E37" s="339"/>
      <c r="F37" s="339"/>
      <c r="G37" s="339"/>
      <c r="H37" s="338"/>
      <c r="I37" s="338"/>
      <c r="J37" s="338"/>
    </row>
    <row r="38" spans="1:10" ht="15">
      <c r="A38" s="338"/>
      <c r="B38" s="338"/>
      <c r="C38" s="338"/>
      <c r="D38" s="338"/>
      <c r="E38" s="339"/>
      <c r="F38" s="339"/>
      <c r="G38" s="339"/>
      <c r="H38" s="338"/>
      <c r="I38" s="338"/>
      <c r="J38" s="338"/>
    </row>
    <row r="39" spans="1:10" ht="15">
      <c r="A39" s="338"/>
      <c r="B39" s="338"/>
      <c r="C39" s="338"/>
      <c r="D39" s="338"/>
      <c r="E39" s="339"/>
      <c r="F39" s="339"/>
      <c r="G39" s="339"/>
      <c r="H39" s="338"/>
      <c r="I39" s="338"/>
      <c r="J39" s="338"/>
    </row>
    <row r="40" spans="1:10" ht="15">
      <c r="A40" s="338"/>
      <c r="B40" s="338"/>
      <c r="C40" s="338"/>
      <c r="D40" s="338"/>
      <c r="E40" s="339"/>
      <c r="F40" s="339"/>
      <c r="G40" s="339"/>
      <c r="H40" s="338"/>
      <c r="I40" s="338"/>
      <c r="J40" s="338"/>
    </row>
    <row r="41" spans="1:10" ht="15">
      <c r="A41" s="338"/>
      <c r="B41" s="338"/>
      <c r="C41" s="338"/>
      <c r="D41" s="338"/>
      <c r="E41" s="339"/>
      <c r="F41" s="339"/>
      <c r="G41" s="339"/>
      <c r="H41" s="338"/>
      <c r="I41" s="338"/>
      <c r="J41" s="338"/>
    </row>
    <row r="42" spans="1:10" ht="15">
      <c r="A42" s="338"/>
      <c r="B42" s="338"/>
      <c r="C42" s="338"/>
      <c r="D42" s="338"/>
      <c r="E42" s="339"/>
      <c r="F42" s="339"/>
      <c r="G42" s="339"/>
      <c r="H42" s="338"/>
      <c r="I42" s="338"/>
      <c r="J42" s="338"/>
    </row>
    <row r="43" spans="1:10" ht="15">
      <c r="A43" s="338"/>
      <c r="B43" s="338"/>
      <c r="C43" s="338"/>
      <c r="D43" s="338"/>
      <c r="E43" s="339"/>
      <c r="F43" s="339"/>
      <c r="G43" s="339"/>
      <c r="H43" s="338"/>
      <c r="I43" s="338"/>
      <c r="J43" s="338"/>
    </row>
    <row r="44" spans="1:10" ht="15">
      <c r="A44" s="338"/>
      <c r="B44" s="338"/>
      <c r="C44" s="338"/>
      <c r="D44" s="338"/>
      <c r="E44" s="339"/>
      <c r="F44" s="339"/>
      <c r="G44" s="339"/>
      <c r="H44" s="338"/>
      <c r="I44" s="338"/>
      <c r="J44" s="338"/>
    </row>
    <row r="45" spans="1:10" ht="15">
      <c r="A45" s="338"/>
      <c r="B45" s="338"/>
      <c r="C45" s="338"/>
      <c r="D45" s="338"/>
      <c r="E45" s="339"/>
      <c r="F45" s="339"/>
      <c r="G45" s="339"/>
      <c r="H45" s="338"/>
      <c r="I45" s="338"/>
      <c r="J45" s="338"/>
    </row>
    <row r="46" spans="1:10" ht="15">
      <c r="A46" s="338"/>
      <c r="B46" s="338"/>
      <c r="C46" s="338"/>
      <c r="D46" s="338"/>
      <c r="E46" s="339"/>
      <c r="F46" s="339"/>
      <c r="G46" s="339"/>
      <c r="H46" s="338"/>
      <c r="I46" s="338"/>
      <c r="J46" s="338"/>
    </row>
    <row r="47" spans="1:10" ht="15">
      <c r="A47" s="338"/>
      <c r="B47" s="338"/>
      <c r="C47" s="338"/>
      <c r="D47" s="338"/>
      <c r="E47" s="339"/>
      <c r="F47" s="339"/>
      <c r="G47" s="339"/>
      <c r="H47" s="338"/>
      <c r="I47" s="338"/>
      <c r="J47" s="338"/>
    </row>
    <row r="48" spans="1:10" ht="15">
      <c r="A48" s="338"/>
      <c r="B48" s="338"/>
      <c r="C48" s="338"/>
      <c r="D48" s="338"/>
      <c r="E48" s="339"/>
      <c r="F48" s="339"/>
      <c r="G48" s="339"/>
      <c r="H48" s="338"/>
      <c r="I48" s="338"/>
      <c r="J48" s="338"/>
    </row>
    <row r="49" spans="1:10" ht="15">
      <c r="A49" s="338"/>
      <c r="B49" s="338"/>
      <c r="C49" s="338"/>
      <c r="D49" s="338"/>
      <c r="E49" s="339"/>
      <c r="F49" s="339"/>
      <c r="G49" s="339"/>
      <c r="H49" s="338"/>
      <c r="I49" s="338"/>
      <c r="J49" s="338"/>
    </row>
    <row r="50" spans="1:10" ht="15">
      <c r="A50" s="338"/>
      <c r="B50" s="338"/>
      <c r="C50" s="338"/>
      <c r="D50" s="338"/>
      <c r="E50" s="339"/>
      <c r="F50" s="339"/>
      <c r="G50" s="339"/>
      <c r="H50" s="338"/>
      <c r="I50" s="338"/>
      <c r="J50" s="338"/>
    </row>
    <row r="51" spans="1:10" ht="15">
      <c r="A51" s="338"/>
      <c r="B51" s="338"/>
      <c r="C51" s="338"/>
      <c r="D51" s="338"/>
      <c r="E51" s="339"/>
      <c r="F51" s="339"/>
      <c r="G51" s="339"/>
      <c r="H51" s="338"/>
      <c r="I51" s="338"/>
      <c r="J51" s="338"/>
    </row>
    <row r="52" spans="1:10" ht="15">
      <c r="A52" s="338"/>
      <c r="B52" s="338"/>
      <c r="C52" s="338"/>
      <c r="D52" s="338"/>
      <c r="E52" s="339"/>
      <c r="F52" s="339"/>
      <c r="G52" s="339"/>
      <c r="H52" s="338"/>
      <c r="I52" s="338"/>
      <c r="J52" s="338"/>
    </row>
    <row r="53" spans="1:10" ht="15">
      <c r="A53" s="338"/>
      <c r="B53" s="338"/>
      <c r="C53" s="338"/>
      <c r="D53" s="338"/>
      <c r="E53" s="339"/>
      <c r="F53" s="339"/>
      <c r="G53" s="339"/>
      <c r="H53" s="338"/>
      <c r="I53" s="338"/>
      <c r="J53" s="338"/>
    </row>
    <row r="54" spans="1:10" ht="15">
      <c r="A54" s="338"/>
      <c r="B54" s="338"/>
      <c r="C54" s="338"/>
      <c r="D54" s="338"/>
      <c r="E54" s="339"/>
      <c r="F54" s="339"/>
      <c r="G54" s="339"/>
      <c r="H54" s="338"/>
      <c r="I54" s="338"/>
      <c r="J54" s="338"/>
    </row>
    <row r="55" spans="1:10" ht="15">
      <c r="A55" s="338"/>
      <c r="B55" s="338"/>
      <c r="C55" s="338"/>
      <c r="D55" s="338"/>
      <c r="E55" s="339"/>
      <c r="F55" s="339"/>
      <c r="G55" s="339"/>
      <c r="H55" s="338"/>
      <c r="I55" s="338"/>
      <c r="J55" s="338"/>
    </row>
    <row r="56" spans="1:10" ht="15">
      <c r="A56" s="338"/>
      <c r="B56" s="338"/>
      <c r="C56" s="338"/>
      <c r="D56" s="338"/>
      <c r="E56" s="339"/>
      <c r="F56" s="339"/>
      <c r="G56" s="339"/>
      <c r="H56" s="338"/>
      <c r="I56" s="338"/>
      <c r="J56" s="338"/>
    </row>
    <row r="57" spans="1:10" ht="15">
      <c r="A57" s="338"/>
      <c r="B57" s="338"/>
      <c r="C57" s="338"/>
      <c r="D57" s="338"/>
      <c r="E57" s="339"/>
      <c r="F57" s="339"/>
      <c r="G57" s="339"/>
      <c r="H57" s="338"/>
      <c r="I57" s="338"/>
      <c r="J57" s="338"/>
    </row>
    <row r="58" spans="1:10" ht="15">
      <c r="A58" s="338"/>
      <c r="B58" s="338"/>
      <c r="C58" s="338"/>
      <c r="D58" s="338"/>
      <c r="E58" s="339"/>
      <c r="F58" s="339"/>
      <c r="G58" s="339"/>
      <c r="H58" s="338"/>
      <c r="I58" s="338"/>
      <c r="J58" s="338"/>
    </row>
    <row r="59" spans="1:10" ht="15">
      <c r="A59" s="338"/>
      <c r="B59" s="338"/>
      <c r="C59" s="338"/>
      <c r="D59" s="338"/>
      <c r="E59" s="339"/>
      <c r="F59" s="339"/>
      <c r="G59" s="339"/>
      <c r="H59" s="338"/>
      <c r="I59" s="338"/>
      <c r="J59" s="338"/>
    </row>
    <row r="60" spans="1:10" ht="15">
      <c r="A60" s="338"/>
      <c r="B60" s="338"/>
      <c r="C60" s="338"/>
      <c r="D60" s="338"/>
      <c r="E60" s="339"/>
      <c r="F60" s="339"/>
      <c r="G60" s="339"/>
      <c r="H60" s="338"/>
      <c r="I60" s="338"/>
      <c r="J60" s="338"/>
    </row>
    <row r="61" spans="1:10" ht="15">
      <c r="A61" s="338"/>
      <c r="B61" s="338"/>
      <c r="C61" s="338"/>
      <c r="D61" s="338"/>
      <c r="E61" s="339"/>
      <c r="F61" s="339"/>
      <c r="G61" s="339"/>
      <c r="H61" s="338"/>
      <c r="I61" s="338"/>
      <c r="J61" s="338"/>
    </row>
    <row r="62" spans="1:10" ht="15">
      <c r="A62" s="338"/>
      <c r="B62" s="338"/>
      <c r="C62" s="338"/>
      <c r="D62" s="338"/>
      <c r="E62" s="339"/>
      <c r="F62" s="339"/>
      <c r="G62" s="339"/>
      <c r="H62" s="338"/>
      <c r="I62" s="338"/>
      <c r="J62" s="338"/>
    </row>
    <row r="63" spans="1:10" ht="15">
      <c r="A63" s="338"/>
      <c r="B63" s="338"/>
      <c r="C63" s="338"/>
      <c r="D63" s="338"/>
      <c r="E63" s="339"/>
      <c r="F63" s="339"/>
      <c r="G63" s="339"/>
      <c r="H63" s="338"/>
      <c r="I63" s="338"/>
      <c r="J63" s="338"/>
    </row>
    <row r="64" spans="1:10" ht="15">
      <c r="A64" s="338"/>
      <c r="B64" s="338"/>
      <c r="C64" s="338"/>
      <c r="D64" s="338"/>
      <c r="E64" s="339"/>
      <c r="F64" s="339"/>
      <c r="G64" s="339"/>
      <c r="H64" s="338"/>
      <c r="I64" s="338"/>
      <c r="J64" s="338"/>
    </row>
    <row r="65" spans="1:10" ht="15">
      <c r="A65" s="338"/>
      <c r="B65" s="338"/>
      <c r="C65" s="338"/>
      <c r="D65" s="338"/>
      <c r="E65" s="339"/>
      <c r="F65" s="339"/>
      <c r="G65" s="339"/>
      <c r="H65" s="338"/>
      <c r="I65" s="338"/>
      <c r="J65" s="338"/>
    </row>
    <row r="66" spans="1:10" ht="15">
      <c r="A66" s="338"/>
      <c r="B66" s="338"/>
      <c r="C66" s="338"/>
      <c r="D66" s="338"/>
      <c r="E66" s="339"/>
      <c r="F66" s="339"/>
      <c r="G66" s="339"/>
      <c r="H66" s="338"/>
      <c r="I66" s="338"/>
      <c r="J66" s="338"/>
    </row>
    <row r="67" spans="1:10" ht="15">
      <c r="A67" s="338"/>
      <c r="B67" s="338"/>
      <c r="C67" s="338"/>
      <c r="D67" s="338"/>
      <c r="E67" s="339"/>
      <c r="F67" s="339"/>
      <c r="G67" s="339"/>
      <c r="H67" s="338"/>
      <c r="I67" s="338"/>
      <c r="J67" s="338"/>
    </row>
    <row r="68" spans="1:10" ht="15">
      <c r="A68" s="338"/>
      <c r="B68" s="338"/>
      <c r="C68" s="338"/>
      <c r="D68" s="338"/>
      <c r="E68" s="339"/>
      <c r="F68" s="339"/>
      <c r="G68" s="339"/>
      <c r="H68" s="338"/>
      <c r="I68" s="338"/>
      <c r="J68" s="338"/>
    </row>
    <row r="69" spans="1:10" ht="15">
      <c r="A69" s="338"/>
      <c r="B69" s="338"/>
      <c r="C69" s="338"/>
      <c r="D69" s="338"/>
      <c r="E69" s="339"/>
      <c r="F69" s="339"/>
      <c r="G69" s="339"/>
      <c r="H69" s="338"/>
      <c r="I69" s="338"/>
      <c r="J69" s="338"/>
    </row>
    <row r="70" spans="1:10" ht="15">
      <c r="A70" s="338"/>
      <c r="B70" s="338"/>
      <c r="C70" s="338"/>
      <c r="D70" s="338"/>
      <c r="E70" s="339"/>
      <c r="F70" s="339"/>
      <c r="G70" s="339"/>
      <c r="H70" s="338"/>
      <c r="I70" s="338"/>
      <c r="J70" s="338"/>
    </row>
    <row r="71" spans="1:10" ht="15">
      <c r="A71" s="338"/>
      <c r="B71" s="338"/>
      <c r="C71" s="338"/>
      <c r="D71" s="338"/>
      <c r="E71" s="339"/>
      <c r="F71" s="339"/>
      <c r="G71" s="339"/>
      <c r="H71" s="338"/>
      <c r="I71" s="338"/>
      <c r="J71" s="338"/>
    </row>
    <row r="72" spans="1:10" ht="15">
      <c r="A72" s="338"/>
      <c r="B72" s="338"/>
      <c r="C72" s="338"/>
      <c r="D72" s="338"/>
      <c r="E72" s="339"/>
      <c r="F72" s="339"/>
      <c r="G72" s="339"/>
      <c r="H72" s="338"/>
      <c r="I72" s="338"/>
      <c r="J72" s="338"/>
    </row>
    <row r="73" spans="1:10" ht="15">
      <c r="A73" s="338"/>
      <c r="B73" s="338"/>
      <c r="C73" s="338"/>
      <c r="D73" s="338"/>
      <c r="E73" s="339"/>
      <c r="F73" s="339"/>
      <c r="G73" s="339"/>
      <c r="H73" s="338"/>
      <c r="I73" s="338"/>
      <c r="J73" s="338"/>
    </row>
    <row r="74" spans="1:10" ht="15">
      <c r="A74" s="338"/>
      <c r="B74" s="338"/>
      <c r="C74" s="338"/>
      <c r="D74" s="338"/>
      <c r="E74" s="339"/>
      <c r="F74" s="339"/>
      <c r="G74" s="339"/>
      <c r="H74" s="338"/>
      <c r="I74" s="338"/>
      <c r="J74" s="338"/>
    </row>
    <row r="75" spans="1:10" ht="15">
      <c r="A75" s="338"/>
      <c r="B75" s="338"/>
      <c r="C75" s="338"/>
      <c r="D75" s="338"/>
      <c r="E75" s="339"/>
      <c r="F75" s="339"/>
      <c r="G75" s="339"/>
      <c r="H75" s="338"/>
      <c r="I75" s="338"/>
      <c r="J75" s="338"/>
    </row>
    <row r="76" spans="1:10" ht="15">
      <c r="A76" s="338"/>
      <c r="B76" s="338"/>
      <c r="C76" s="338"/>
      <c r="D76" s="338"/>
      <c r="E76" s="339"/>
      <c r="F76" s="339"/>
      <c r="G76" s="339"/>
      <c r="H76" s="338"/>
      <c r="I76" s="338"/>
      <c r="J76" s="338"/>
    </row>
    <row r="77" spans="1:10" ht="15">
      <c r="A77" s="338"/>
      <c r="B77" s="338"/>
      <c r="C77" s="338"/>
      <c r="D77" s="338"/>
      <c r="E77" s="339"/>
      <c r="F77" s="339"/>
      <c r="G77" s="339"/>
      <c r="H77" s="338"/>
      <c r="I77" s="338"/>
      <c r="J77" s="338"/>
    </row>
    <row r="78" spans="1:10" ht="15">
      <c r="A78" s="338"/>
      <c r="B78" s="338"/>
      <c r="C78" s="338"/>
      <c r="D78" s="338"/>
      <c r="E78" s="339"/>
      <c r="F78" s="339"/>
      <c r="G78" s="339"/>
      <c r="H78" s="338"/>
      <c r="I78" s="338"/>
      <c r="J78" s="338"/>
    </row>
    <row r="79" spans="1:10" ht="15">
      <c r="A79" s="338"/>
      <c r="B79" s="338"/>
      <c r="C79" s="338"/>
      <c r="D79" s="338"/>
      <c r="E79" s="339"/>
      <c r="F79" s="339"/>
      <c r="G79" s="339"/>
      <c r="H79" s="338"/>
      <c r="I79" s="338"/>
      <c r="J79" s="338"/>
    </row>
    <row r="80" spans="1:10" ht="15">
      <c r="A80" s="338"/>
      <c r="B80" s="338"/>
      <c r="C80" s="338"/>
      <c r="D80" s="338"/>
      <c r="E80" s="339"/>
      <c r="F80" s="339"/>
      <c r="G80" s="339"/>
      <c r="H80" s="338"/>
      <c r="I80" s="338"/>
      <c r="J80" s="338"/>
    </row>
    <row r="81" spans="1:10" ht="15">
      <c r="A81" s="338"/>
      <c r="B81" s="338"/>
      <c r="C81" s="338"/>
      <c r="D81" s="338"/>
      <c r="E81" s="339"/>
      <c r="F81" s="339"/>
      <c r="G81" s="339"/>
      <c r="H81" s="338"/>
      <c r="I81" s="338"/>
      <c r="J81" s="338"/>
    </row>
    <row r="82" spans="1:10" ht="15">
      <c r="A82" s="338"/>
      <c r="B82" s="338"/>
      <c r="C82" s="338"/>
      <c r="D82" s="338"/>
      <c r="E82" s="339"/>
      <c r="F82" s="339"/>
      <c r="G82" s="339"/>
      <c r="H82" s="338"/>
      <c r="I82" s="338"/>
      <c r="J82" s="338"/>
    </row>
    <row r="83" spans="1:10" ht="15">
      <c r="A83" s="338"/>
      <c r="B83" s="338"/>
      <c r="C83" s="338"/>
      <c r="D83" s="338"/>
      <c r="E83" s="339"/>
      <c r="F83" s="339"/>
      <c r="G83" s="339"/>
      <c r="H83" s="338"/>
      <c r="I83" s="338"/>
      <c r="J83" s="338"/>
    </row>
    <row r="84" spans="1:10" ht="15">
      <c r="A84" s="338"/>
      <c r="B84" s="338"/>
      <c r="C84" s="338"/>
      <c r="D84" s="338"/>
      <c r="E84" s="339"/>
      <c r="F84" s="339"/>
      <c r="G84" s="339"/>
      <c r="H84" s="338"/>
      <c r="I84" s="338"/>
      <c r="J84" s="338"/>
    </row>
    <row r="85" spans="1:10" ht="15">
      <c r="A85" s="338"/>
      <c r="B85" s="338"/>
      <c r="C85" s="338"/>
      <c r="D85" s="338"/>
      <c r="E85" s="339"/>
      <c r="F85" s="339"/>
      <c r="G85" s="339"/>
      <c r="H85" s="338"/>
      <c r="I85" s="338"/>
      <c r="J85" s="338"/>
    </row>
    <row r="86" spans="1:10" ht="15">
      <c r="A86" s="338"/>
      <c r="B86" s="338"/>
      <c r="C86" s="338"/>
      <c r="D86" s="338"/>
      <c r="E86" s="339"/>
      <c r="F86" s="339"/>
      <c r="G86" s="339"/>
      <c r="H86" s="338"/>
      <c r="I86" s="338"/>
      <c r="J86" s="338"/>
    </row>
    <row r="87" spans="1:10" ht="15">
      <c r="A87" s="338"/>
      <c r="B87" s="338"/>
      <c r="C87" s="338"/>
      <c r="D87" s="338"/>
      <c r="E87" s="339"/>
      <c r="F87" s="339"/>
      <c r="G87" s="339"/>
      <c r="H87" s="338"/>
      <c r="I87" s="338"/>
      <c r="J87" s="338"/>
    </row>
    <row r="88" spans="1:10" ht="15">
      <c r="A88" s="338"/>
      <c r="B88" s="338"/>
      <c r="C88" s="338"/>
      <c r="D88" s="338"/>
      <c r="E88" s="339"/>
      <c r="F88" s="339"/>
      <c r="G88" s="339"/>
      <c r="H88" s="338"/>
      <c r="I88" s="338"/>
      <c r="J88" s="338"/>
    </row>
    <row r="89" spans="1:10" ht="15">
      <c r="A89" s="338"/>
      <c r="B89" s="338"/>
      <c r="C89" s="338"/>
      <c r="D89" s="338"/>
      <c r="E89" s="339"/>
      <c r="F89" s="339"/>
      <c r="G89" s="339"/>
      <c r="H89" s="338"/>
      <c r="I89" s="338"/>
      <c r="J89" s="338"/>
    </row>
    <row r="90" spans="1:10" ht="15">
      <c r="A90" s="338"/>
      <c r="B90" s="338"/>
      <c r="C90" s="338"/>
      <c r="D90" s="338"/>
      <c r="E90" s="339"/>
      <c r="F90" s="339"/>
      <c r="G90" s="339"/>
      <c r="H90" s="338"/>
      <c r="I90" s="338"/>
      <c r="J90" s="338"/>
    </row>
    <row r="91" spans="1:10" ht="15">
      <c r="A91" s="338"/>
      <c r="B91" s="338"/>
      <c r="C91" s="338"/>
      <c r="D91" s="338"/>
      <c r="E91" s="339"/>
      <c r="F91" s="339"/>
      <c r="G91" s="339"/>
      <c r="H91" s="338"/>
      <c r="I91" s="338"/>
      <c r="J91" s="338"/>
    </row>
    <row r="92" spans="1:10" ht="15">
      <c r="A92" s="338"/>
      <c r="B92" s="338"/>
      <c r="C92" s="338"/>
      <c r="D92" s="338"/>
      <c r="E92" s="339"/>
      <c r="F92" s="339"/>
      <c r="G92" s="339"/>
      <c r="H92" s="338"/>
      <c r="I92" s="338"/>
      <c r="J92" s="338"/>
    </row>
    <row r="93" spans="1:10" ht="15">
      <c r="A93" s="338"/>
      <c r="B93" s="338"/>
      <c r="C93" s="338"/>
      <c r="D93" s="338"/>
      <c r="E93" s="339"/>
      <c r="F93" s="339"/>
      <c r="G93" s="339"/>
      <c r="H93" s="338"/>
      <c r="I93" s="338"/>
      <c r="J93" s="338"/>
    </row>
    <row r="94" spans="1:10" ht="15">
      <c r="A94" s="338"/>
      <c r="B94" s="338"/>
      <c r="C94" s="338"/>
      <c r="D94" s="338"/>
      <c r="E94" s="339"/>
      <c r="F94" s="339"/>
      <c r="G94" s="339"/>
      <c r="H94" s="338"/>
      <c r="I94" s="338"/>
      <c r="J94" s="338"/>
    </row>
    <row r="95" spans="1:10" ht="15">
      <c r="A95" s="338"/>
      <c r="B95" s="338"/>
      <c r="C95" s="338"/>
      <c r="D95" s="338"/>
      <c r="E95" s="339"/>
      <c r="F95" s="339"/>
      <c r="G95" s="339"/>
      <c r="H95" s="338"/>
      <c r="I95" s="338"/>
      <c r="J95" s="338"/>
    </row>
    <row r="96" spans="1:10" ht="15">
      <c r="A96" s="338"/>
      <c r="B96" s="338"/>
      <c r="C96" s="338"/>
      <c r="D96" s="338"/>
      <c r="E96" s="339"/>
      <c r="F96" s="339"/>
      <c r="G96" s="339"/>
      <c r="H96" s="338"/>
      <c r="I96" s="338"/>
      <c r="J96" s="338"/>
    </row>
    <row r="97" spans="1:10" ht="15">
      <c r="A97" s="338"/>
      <c r="B97" s="338"/>
      <c r="C97" s="338"/>
      <c r="D97" s="338"/>
      <c r="E97" s="339"/>
      <c r="F97" s="339"/>
      <c r="G97" s="339"/>
      <c r="H97" s="338"/>
      <c r="I97" s="338"/>
      <c r="J97" s="338"/>
    </row>
    <row r="98" spans="1:10" ht="15">
      <c r="A98" s="338"/>
      <c r="B98" s="338"/>
      <c r="C98" s="338"/>
      <c r="D98" s="338"/>
      <c r="E98" s="339"/>
      <c r="F98" s="339"/>
      <c r="G98" s="339"/>
      <c r="H98" s="338"/>
      <c r="I98" s="338"/>
      <c r="J98" s="338"/>
    </row>
    <row r="99" spans="1:10" ht="15">
      <c r="A99" s="338"/>
      <c r="B99" s="338"/>
      <c r="C99" s="338"/>
      <c r="D99" s="338"/>
      <c r="E99" s="339"/>
      <c r="F99" s="339"/>
      <c r="G99" s="339"/>
      <c r="H99" s="338"/>
      <c r="I99" s="338"/>
      <c r="J99" s="338"/>
    </row>
    <row r="100" spans="1:10" ht="15">
      <c r="A100" s="338"/>
      <c r="B100" s="338"/>
      <c r="C100" s="338"/>
      <c r="D100" s="338"/>
      <c r="E100" s="339"/>
      <c r="F100" s="339"/>
      <c r="G100" s="339"/>
      <c r="H100" s="338"/>
      <c r="I100" s="338"/>
      <c r="J100" s="338"/>
    </row>
    <row r="101" spans="1:10" ht="15">
      <c r="A101" s="338"/>
      <c r="B101" s="338"/>
      <c r="C101" s="338"/>
      <c r="D101" s="338"/>
      <c r="E101" s="339"/>
      <c r="F101" s="339"/>
      <c r="G101" s="339"/>
      <c r="H101" s="338"/>
      <c r="I101" s="338"/>
      <c r="J101" s="338"/>
    </row>
    <row r="102" spans="1:10" ht="15">
      <c r="A102" s="338"/>
      <c r="B102" s="338"/>
      <c r="C102" s="338"/>
      <c r="D102" s="338"/>
      <c r="E102" s="339"/>
      <c r="F102" s="339"/>
      <c r="G102" s="339"/>
      <c r="H102" s="338"/>
      <c r="I102" s="338"/>
      <c r="J102" s="338"/>
    </row>
    <row r="103" spans="1:10" ht="15">
      <c r="A103" s="338"/>
      <c r="B103" s="338"/>
      <c r="C103" s="338"/>
      <c r="D103" s="338"/>
      <c r="E103" s="339"/>
      <c r="F103" s="339"/>
      <c r="G103" s="339"/>
      <c r="H103" s="338"/>
      <c r="I103" s="338"/>
      <c r="J103" s="338"/>
    </row>
    <row r="104" spans="1:10" ht="15">
      <c r="A104" s="338"/>
      <c r="B104" s="338"/>
      <c r="C104" s="338"/>
      <c r="D104" s="338"/>
      <c r="E104" s="339"/>
      <c r="F104" s="339"/>
      <c r="G104" s="339"/>
      <c r="H104" s="338"/>
      <c r="I104" s="338"/>
      <c r="J104" s="338"/>
    </row>
    <row r="105" spans="1:10" ht="15">
      <c r="A105" s="338"/>
      <c r="B105" s="338"/>
      <c r="C105" s="338"/>
      <c r="D105" s="338"/>
      <c r="E105" s="339"/>
      <c r="F105" s="339"/>
      <c r="G105" s="339"/>
      <c r="H105" s="338"/>
      <c r="I105" s="338"/>
      <c r="J105" s="338"/>
    </row>
    <row r="106" spans="1:10" ht="15">
      <c r="A106" s="338"/>
      <c r="B106" s="338"/>
      <c r="C106" s="338"/>
      <c r="D106" s="338"/>
      <c r="E106" s="339"/>
      <c r="F106" s="339"/>
      <c r="G106" s="339"/>
      <c r="H106" s="338"/>
      <c r="I106" s="338"/>
      <c r="J106" s="338"/>
    </row>
    <row r="107" spans="1:10" ht="15">
      <c r="A107" s="338"/>
      <c r="B107" s="338"/>
      <c r="C107" s="338"/>
      <c r="D107" s="338"/>
      <c r="E107" s="339"/>
      <c r="F107" s="339"/>
      <c r="G107" s="339"/>
      <c r="H107" s="338"/>
      <c r="I107" s="338"/>
      <c r="J107" s="338"/>
    </row>
    <row r="108" spans="1:10" ht="15">
      <c r="A108" s="338"/>
      <c r="B108" s="338"/>
      <c r="C108" s="338"/>
      <c r="D108" s="338"/>
      <c r="E108" s="339"/>
      <c r="F108" s="339"/>
      <c r="G108" s="339"/>
      <c r="H108" s="338"/>
      <c r="I108" s="338"/>
      <c r="J108" s="338"/>
    </row>
    <row r="109" spans="1:10" ht="15">
      <c r="A109" s="338"/>
      <c r="B109" s="338"/>
      <c r="C109" s="338"/>
      <c r="D109" s="338"/>
      <c r="E109" s="339"/>
      <c r="F109" s="339"/>
      <c r="G109" s="339"/>
      <c r="H109" s="338"/>
      <c r="I109" s="338"/>
      <c r="J109" s="338"/>
    </row>
    <row r="110" spans="1:10" ht="15">
      <c r="A110" s="338"/>
      <c r="B110" s="338"/>
      <c r="C110" s="338"/>
      <c r="D110" s="338"/>
      <c r="E110" s="339"/>
      <c r="F110" s="339"/>
      <c r="G110" s="339"/>
      <c r="H110" s="338"/>
      <c r="I110" s="338"/>
      <c r="J110" s="338"/>
    </row>
    <row r="111" spans="1:10" ht="15">
      <c r="A111" s="338"/>
      <c r="B111" s="338"/>
      <c r="C111" s="338"/>
      <c r="D111" s="338"/>
      <c r="E111" s="339"/>
      <c r="F111" s="339"/>
      <c r="G111" s="339"/>
      <c r="H111" s="338"/>
      <c r="I111" s="338"/>
      <c r="J111" s="338"/>
    </row>
    <row r="112" spans="1:10" ht="15">
      <c r="A112" s="338"/>
      <c r="B112" s="338"/>
      <c r="C112" s="338"/>
      <c r="D112" s="338"/>
      <c r="E112" s="339"/>
      <c r="F112" s="339"/>
      <c r="G112" s="339"/>
      <c r="H112" s="338"/>
      <c r="I112" s="338"/>
      <c r="J112" s="338"/>
    </row>
    <row r="113" spans="1:10" ht="15">
      <c r="A113" s="338"/>
      <c r="B113" s="338"/>
      <c r="C113" s="338"/>
      <c r="D113" s="338"/>
      <c r="E113" s="339"/>
      <c r="F113" s="339"/>
      <c r="G113" s="339"/>
      <c r="H113" s="338"/>
      <c r="I113" s="338"/>
      <c r="J113" s="338"/>
    </row>
    <row r="114" spans="1:10" ht="15">
      <c r="A114" s="338"/>
      <c r="B114" s="338"/>
      <c r="C114" s="338"/>
      <c r="D114" s="338"/>
      <c r="E114" s="339"/>
      <c r="F114" s="339"/>
      <c r="G114" s="339"/>
      <c r="H114" s="338"/>
      <c r="I114" s="338"/>
      <c r="J114" s="338"/>
    </row>
    <row r="115" spans="1:10" ht="15">
      <c r="A115" s="338"/>
      <c r="B115" s="338"/>
      <c r="C115" s="338"/>
      <c r="D115" s="338"/>
      <c r="E115" s="339"/>
      <c r="F115" s="339"/>
      <c r="G115" s="339"/>
      <c r="H115" s="338"/>
      <c r="I115" s="338"/>
      <c r="J115" s="338"/>
    </row>
    <row r="116" spans="1:10" ht="15">
      <c r="A116" s="338"/>
      <c r="B116" s="338"/>
      <c r="C116" s="338"/>
      <c r="D116" s="338"/>
      <c r="E116" s="339"/>
      <c r="F116" s="339"/>
      <c r="G116" s="339"/>
      <c r="H116" s="338"/>
      <c r="I116" s="338"/>
      <c r="J116" s="338"/>
    </row>
    <row r="117" spans="1:10" ht="15">
      <c r="A117" s="338"/>
      <c r="B117" s="338"/>
      <c r="C117" s="338"/>
      <c r="D117" s="338"/>
      <c r="E117" s="339"/>
      <c r="F117" s="339"/>
      <c r="G117" s="339"/>
      <c r="H117" s="338"/>
      <c r="I117" s="338"/>
      <c r="J117" s="338"/>
    </row>
    <row r="118" spans="1:10" ht="15">
      <c r="A118" s="338"/>
      <c r="B118" s="338"/>
      <c r="C118" s="338"/>
      <c r="D118" s="338"/>
      <c r="E118" s="339"/>
      <c r="F118" s="339"/>
      <c r="G118" s="339"/>
      <c r="H118" s="338"/>
      <c r="I118" s="338"/>
      <c r="J118" s="338"/>
    </row>
    <row r="119" spans="1:10" ht="15">
      <c r="A119" s="338"/>
      <c r="B119" s="338"/>
      <c r="C119" s="338"/>
      <c r="D119" s="338"/>
      <c r="E119" s="339"/>
      <c r="F119" s="339"/>
      <c r="G119" s="339"/>
      <c r="H119" s="338"/>
      <c r="I119" s="338"/>
      <c r="J119" s="338"/>
    </row>
    <row r="120" spans="1:10" ht="15">
      <c r="A120" s="338"/>
      <c r="B120" s="338"/>
      <c r="C120" s="338"/>
      <c r="D120" s="338"/>
      <c r="E120" s="339"/>
      <c r="F120" s="339"/>
      <c r="G120" s="339"/>
      <c r="H120" s="338"/>
      <c r="I120" s="338"/>
      <c r="J120" s="338"/>
    </row>
    <row r="121" spans="1:10" ht="15">
      <c r="A121" s="338"/>
      <c r="B121" s="338"/>
      <c r="C121" s="338"/>
      <c r="D121" s="338"/>
      <c r="E121" s="339"/>
      <c r="F121" s="339"/>
      <c r="G121" s="339"/>
      <c r="H121" s="338"/>
      <c r="I121" s="338"/>
      <c r="J121" s="338"/>
    </row>
    <row r="122" spans="1:10" ht="15">
      <c r="A122" s="338"/>
      <c r="B122" s="338"/>
      <c r="C122" s="338"/>
      <c r="D122" s="338"/>
      <c r="E122" s="339"/>
      <c r="F122" s="339"/>
      <c r="G122" s="339"/>
      <c r="H122" s="338"/>
      <c r="I122" s="338"/>
      <c r="J122" s="338"/>
    </row>
    <row r="123" spans="1:10" ht="15">
      <c r="A123" s="338"/>
      <c r="B123" s="338"/>
      <c r="C123" s="338"/>
      <c r="D123" s="338"/>
      <c r="E123" s="339"/>
      <c r="F123" s="339"/>
      <c r="G123" s="339"/>
      <c r="H123" s="338"/>
      <c r="I123" s="338"/>
      <c r="J123" s="338"/>
    </row>
    <row r="124" spans="1:10" ht="15">
      <c r="A124" s="338"/>
      <c r="B124" s="338"/>
      <c r="C124" s="338"/>
      <c r="D124" s="338"/>
      <c r="E124" s="339"/>
      <c r="F124" s="339"/>
      <c r="G124" s="339"/>
      <c r="H124" s="338"/>
      <c r="I124" s="338"/>
      <c r="J124" s="338"/>
    </row>
    <row r="125" spans="1:10" ht="15">
      <c r="A125" s="338"/>
      <c r="B125" s="338"/>
      <c r="C125" s="338"/>
      <c r="D125" s="338"/>
      <c r="E125" s="339"/>
      <c r="F125" s="339"/>
      <c r="G125" s="339"/>
      <c r="H125" s="338"/>
      <c r="I125" s="338"/>
      <c r="J125" s="338"/>
    </row>
    <row r="126" spans="1:10" ht="15">
      <c r="A126" s="338"/>
      <c r="B126" s="338"/>
      <c r="C126" s="338"/>
      <c r="D126" s="338"/>
      <c r="E126" s="339"/>
      <c r="F126" s="339"/>
      <c r="G126" s="339"/>
      <c r="H126" s="338"/>
      <c r="I126" s="338"/>
      <c r="J126" s="338"/>
    </row>
    <row r="127" spans="1:10" ht="15">
      <c r="A127" s="338"/>
      <c r="B127" s="338"/>
      <c r="C127" s="338"/>
      <c r="D127" s="338"/>
      <c r="E127" s="339"/>
      <c r="F127" s="339"/>
      <c r="G127" s="339"/>
      <c r="H127" s="338"/>
      <c r="I127" s="338"/>
      <c r="J127" s="338"/>
    </row>
    <row r="128" spans="1:10" ht="15">
      <c r="A128" s="338"/>
      <c r="B128" s="338"/>
      <c r="C128" s="338"/>
      <c r="D128" s="338"/>
      <c r="E128" s="339"/>
      <c r="F128" s="339"/>
      <c r="G128" s="339"/>
      <c r="H128" s="338"/>
      <c r="I128" s="338"/>
      <c r="J128" s="338"/>
    </row>
    <row r="129" spans="1:10" ht="15">
      <c r="A129" s="338"/>
      <c r="B129" s="338"/>
      <c r="C129" s="338"/>
      <c r="D129" s="338"/>
      <c r="E129" s="339"/>
      <c r="F129" s="339"/>
      <c r="G129" s="339"/>
      <c r="H129" s="338"/>
      <c r="I129" s="338"/>
      <c r="J129" s="338"/>
    </row>
    <row r="130" spans="1:10" ht="15">
      <c r="A130" s="338"/>
      <c r="B130" s="338"/>
      <c r="C130" s="338"/>
      <c r="D130" s="338"/>
      <c r="E130" s="339"/>
      <c r="F130" s="339"/>
      <c r="G130" s="339"/>
      <c r="H130" s="338"/>
      <c r="I130" s="338"/>
      <c r="J130" s="338"/>
    </row>
    <row r="131" spans="1:10" ht="15">
      <c r="A131" s="338"/>
      <c r="B131" s="338"/>
      <c r="C131" s="338"/>
      <c r="D131" s="338"/>
      <c r="E131" s="339"/>
      <c r="F131" s="339"/>
      <c r="G131" s="339"/>
      <c r="H131" s="338"/>
      <c r="I131" s="338"/>
      <c r="J131" s="338"/>
    </row>
    <row r="132" spans="1:10" ht="15">
      <c r="A132" s="338"/>
      <c r="B132" s="338"/>
      <c r="C132" s="338"/>
      <c r="D132" s="338"/>
      <c r="E132" s="339"/>
      <c r="F132" s="339"/>
      <c r="G132" s="339"/>
      <c r="H132" s="338"/>
      <c r="I132" s="338"/>
      <c r="J132" s="338"/>
    </row>
    <row r="133" spans="1:10" ht="15">
      <c r="A133" s="338"/>
      <c r="B133" s="338"/>
      <c r="C133" s="338"/>
      <c r="D133" s="338"/>
      <c r="E133" s="339"/>
      <c r="F133" s="339"/>
      <c r="G133" s="339"/>
      <c r="H133" s="338"/>
      <c r="I133" s="338"/>
      <c r="J133" s="338"/>
    </row>
    <row r="134" spans="1:10" ht="15">
      <c r="A134" s="338"/>
      <c r="B134" s="338"/>
      <c r="C134" s="338"/>
      <c r="D134" s="338"/>
      <c r="E134" s="339"/>
      <c r="F134" s="339"/>
      <c r="G134" s="339"/>
      <c r="H134" s="338"/>
      <c r="I134" s="338"/>
      <c r="J134" s="338"/>
    </row>
    <row r="135" spans="1:10" ht="15">
      <c r="A135" s="338"/>
      <c r="B135" s="338"/>
      <c r="C135" s="338"/>
      <c r="D135" s="338"/>
      <c r="E135" s="339"/>
      <c r="F135" s="339"/>
      <c r="G135" s="339"/>
      <c r="H135" s="338"/>
      <c r="I135" s="338"/>
      <c r="J135" s="338"/>
    </row>
    <row r="136" spans="1:10" ht="15">
      <c r="A136" s="338"/>
      <c r="B136" s="338"/>
      <c r="C136" s="338"/>
      <c r="D136" s="338"/>
      <c r="E136" s="339"/>
      <c r="F136" s="339"/>
      <c r="G136" s="339"/>
      <c r="H136" s="338"/>
      <c r="I136" s="338"/>
      <c r="J136" s="338"/>
    </row>
    <row r="137" spans="1:10" ht="15">
      <c r="A137" s="338"/>
      <c r="B137" s="338"/>
      <c r="C137" s="338"/>
      <c r="D137" s="338"/>
      <c r="E137" s="339"/>
      <c r="F137" s="339"/>
      <c r="G137" s="339"/>
      <c r="H137" s="338"/>
      <c r="I137" s="338"/>
      <c r="J137" s="338"/>
    </row>
    <row r="138" spans="1:10" ht="15">
      <c r="A138" s="338"/>
      <c r="B138" s="338"/>
      <c r="C138" s="338"/>
      <c r="D138" s="338"/>
      <c r="E138" s="339"/>
      <c r="F138" s="339"/>
      <c r="G138" s="339"/>
      <c r="H138" s="338"/>
      <c r="I138" s="338"/>
      <c r="J138" s="338"/>
    </row>
    <row r="139" spans="1:10" ht="15">
      <c r="A139" s="338"/>
      <c r="B139" s="338"/>
      <c r="C139" s="338"/>
      <c r="D139" s="338"/>
      <c r="E139" s="339"/>
      <c r="F139" s="339"/>
      <c r="G139" s="339"/>
      <c r="H139" s="338"/>
      <c r="I139" s="338"/>
      <c r="J139" s="338"/>
    </row>
    <row r="140" spans="1:10" ht="15">
      <c r="A140" s="338"/>
      <c r="B140" s="338"/>
      <c r="C140" s="338"/>
      <c r="D140" s="338"/>
      <c r="E140" s="339"/>
      <c r="F140" s="339"/>
      <c r="G140" s="339"/>
      <c r="H140" s="338"/>
      <c r="I140" s="338"/>
      <c r="J140" s="338"/>
    </row>
    <row r="141" spans="1:10" ht="15">
      <c r="A141" s="338"/>
      <c r="B141" s="338"/>
      <c r="C141" s="338"/>
      <c r="D141" s="338"/>
      <c r="E141" s="339"/>
      <c r="F141" s="339"/>
      <c r="G141" s="339"/>
      <c r="H141" s="338"/>
      <c r="I141" s="338"/>
      <c r="J141" s="338"/>
    </row>
    <row r="142" spans="1:10" ht="15">
      <c r="A142" s="338"/>
      <c r="B142" s="338"/>
      <c r="C142" s="338"/>
      <c r="D142" s="338"/>
      <c r="E142" s="339"/>
      <c r="F142" s="339"/>
      <c r="G142" s="339"/>
      <c r="H142" s="338"/>
      <c r="I142" s="338"/>
      <c r="J142" s="338"/>
    </row>
    <row r="143" spans="1:10" ht="15">
      <c r="A143" s="338"/>
      <c r="B143" s="338"/>
      <c r="C143" s="338"/>
      <c r="D143" s="338"/>
      <c r="E143" s="339"/>
      <c r="F143" s="339"/>
      <c r="G143" s="339"/>
      <c r="H143" s="338"/>
      <c r="I143" s="338"/>
      <c r="J143" s="338"/>
    </row>
    <row r="144" spans="1:10" ht="15">
      <c r="A144" s="338"/>
      <c r="B144" s="338"/>
      <c r="C144" s="338"/>
      <c r="D144" s="338"/>
      <c r="E144" s="339"/>
      <c r="F144" s="339"/>
      <c r="G144" s="339"/>
      <c r="H144" s="338"/>
      <c r="I144" s="338"/>
      <c r="J144" s="338"/>
    </row>
    <row r="145" spans="1:10" ht="15">
      <c r="A145" s="338"/>
      <c r="B145" s="338"/>
      <c r="C145" s="338"/>
      <c r="D145" s="338"/>
      <c r="E145" s="339"/>
      <c r="F145" s="339"/>
      <c r="G145" s="339"/>
      <c r="H145" s="338"/>
      <c r="I145" s="338"/>
      <c r="J145" s="338"/>
    </row>
    <row r="146" spans="1:10" ht="15">
      <c r="A146" s="338"/>
      <c r="B146" s="338"/>
      <c r="C146" s="338"/>
      <c r="D146" s="338"/>
      <c r="E146" s="339"/>
      <c r="F146" s="339"/>
      <c r="G146" s="339"/>
      <c r="H146" s="338"/>
      <c r="I146" s="338"/>
      <c r="J146" s="338"/>
    </row>
    <row r="147" spans="1:10" ht="15">
      <c r="A147" s="338"/>
      <c r="B147" s="338"/>
      <c r="C147" s="338"/>
      <c r="D147" s="338"/>
      <c r="E147" s="339"/>
      <c r="F147" s="339"/>
      <c r="G147" s="339"/>
      <c r="H147" s="338"/>
      <c r="I147" s="338"/>
      <c r="J147" s="338"/>
    </row>
    <row r="148" spans="1:10" ht="15">
      <c r="A148" s="338"/>
      <c r="B148" s="338"/>
      <c r="C148" s="338"/>
      <c r="D148" s="338"/>
      <c r="E148" s="339"/>
      <c r="F148" s="339"/>
      <c r="G148" s="339"/>
      <c r="H148" s="338"/>
      <c r="I148" s="338"/>
      <c r="J148" s="338"/>
    </row>
    <row r="149" spans="1:10" ht="15">
      <c r="A149" s="338"/>
      <c r="B149" s="338"/>
      <c r="C149" s="338"/>
      <c r="D149" s="338"/>
      <c r="E149" s="339"/>
      <c r="F149" s="339"/>
      <c r="G149" s="339"/>
      <c r="H149" s="338"/>
      <c r="I149" s="338"/>
      <c r="J149" s="338"/>
    </row>
    <row r="150" spans="1:10" ht="15">
      <c r="A150" s="338"/>
      <c r="B150" s="338"/>
      <c r="C150" s="338"/>
      <c r="D150" s="338"/>
      <c r="E150" s="339"/>
      <c r="F150" s="339"/>
      <c r="G150" s="339"/>
      <c r="H150" s="338"/>
      <c r="I150" s="338"/>
      <c r="J150" s="338"/>
    </row>
    <row r="151" spans="1:10" ht="15">
      <c r="A151" s="338"/>
      <c r="B151" s="338"/>
      <c r="C151" s="338"/>
      <c r="D151" s="338"/>
      <c r="E151" s="339"/>
      <c r="F151" s="339"/>
      <c r="G151" s="339"/>
      <c r="H151" s="338"/>
      <c r="I151" s="338"/>
      <c r="J151" s="338"/>
    </row>
    <row r="152" spans="1:10" ht="15">
      <c r="A152" s="338"/>
      <c r="B152" s="338"/>
      <c r="C152" s="338"/>
      <c r="D152" s="338"/>
      <c r="E152" s="339"/>
      <c r="F152" s="339"/>
      <c r="G152" s="339"/>
      <c r="H152" s="338"/>
      <c r="I152" s="338"/>
      <c r="J152" s="338"/>
    </row>
    <row r="153" spans="1:10" ht="15">
      <c r="A153" s="338"/>
      <c r="B153" s="338"/>
      <c r="C153" s="338"/>
      <c r="D153" s="338"/>
      <c r="E153" s="339"/>
      <c r="F153" s="339"/>
      <c r="G153" s="339"/>
      <c r="H153" s="338"/>
      <c r="I153" s="338"/>
      <c r="J153" s="338"/>
    </row>
    <row r="154" spans="1:10" ht="15">
      <c r="A154" s="338"/>
      <c r="B154" s="338"/>
      <c r="C154" s="338"/>
      <c r="D154" s="338"/>
      <c r="E154" s="339"/>
      <c r="F154" s="339"/>
      <c r="G154" s="339"/>
      <c r="H154" s="338"/>
      <c r="I154" s="338"/>
      <c r="J154" s="338"/>
    </row>
    <row r="155" spans="1:10" ht="15">
      <c r="A155" s="338"/>
      <c r="B155" s="338"/>
      <c r="C155" s="338"/>
      <c r="D155" s="338"/>
      <c r="E155" s="339"/>
      <c r="F155" s="339"/>
      <c r="G155" s="339"/>
      <c r="H155" s="338"/>
      <c r="I155" s="338"/>
      <c r="J155" s="338"/>
    </row>
    <row r="156" spans="1:10" ht="15">
      <c r="A156" s="338"/>
      <c r="B156" s="338"/>
      <c r="C156" s="338"/>
      <c r="D156" s="338"/>
      <c r="E156" s="339"/>
      <c r="F156" s="339"/>
      <c r="G156" s="339"/>
      <c r="H156" s="338"/>
      <c r="I156" s="338"/>
      <c r="J156" s="338"/>
    </row>
    <row r="157" spans="1:10" ht="15">
      <c r="A157" s="338"/>
      <c r="B157" s="338"/>
      <c r="C157" s="338"/>
      <c r="D157" s="338"/>
      <c r="E157" s="339"/>
      <c r="F157" s="339"/>
      <c r="G157" s="339"/>
      <c r="H157" s="338"/>
      <c r="I157" s="338"/>
      <c r="J157" s="338"/>
    </row>
    <row r="158" spans="1:10" ht="15">
      <c r="A158" s="338"/>
      <c r="B158" s="338"/>
      <c r="C158" s="338"/>
      <c r="D158" s="338"/>
      <c r="E158" s="339"/>
      <c r="F158" s="339"/>
      <c r="G158" s="339"/>
      <c r="H158" s="338"/>
      <c r="I158" s="338"/>
      <c r="J158" s="338"/>
    </row>
    <row r="159" spans="1:10" ht="15">
      <c r="A159" s="338"/>
      <c r="B159" s="338"/>
      <c r="C159" s="338"/>
      <c r="D159" s="338"/>
      <c r="E159" s="339"/>
      <c r="F159" s="339"/>
      <c r="G159" s="339"/>
      <c r="H159" s="338"/>
      <c r="I159" s="338"/>
      <c r="J159" s="338"/>
    </row>
    <row r="160" spans="1:10" ht="15">
      <c r="A160" s="338"/>
      <c r="B160" s="338"/>
      <c r="C160" s="338"/>
      <c r="D160" s="338"/>
      <c r="E160" s="339"/>
      <c r="F160" s="339"/>
      <c r="G160" s="339"/>
      <c r="H160" s="338"/>
      <c r="I160" s="338"/>
      <c r="J160" s="338"/>
    </row>
    <row r="161" spans="1:10" ht="15">
      <c r="A161" s="338"/>
      <c r="B161" s="338"/>
      <c r="C161" s="338"/>
      <c r="D161" s="338"/>
      <c r="E161" s="339"/>
      <c r="F161" s="339"/>
      <c r="G161" s="339"/>
      <c r="H161" s="338"/>
      <c r="I161" s="338"/>
      <c r="J161" s="338"/>
    </row>
    <row r="162" spans="1:10" ht="15">
      <c r="A162" s="338"/>
      <c r="B162" s="338"/>
      <c r="C162" s="338"/>
      <c r="D162" s="338"/>
      <c r="E162" s="339"/>
      <c r="F162" s="339"/>
      <c r="G162" s="339"/>
      <c r="H162" s="338"/>
      <c r="I162" s="338"/>
      <c r="J162" s="338"/>
    </row>
    <row r="163" spans="1:10" ht="15">
      <c r="A163" s="338"/>
      <c r="B163" s="338"/>
      <c r="C163" s="338"/>
      <c r="D163" s="338"/>
      <c r="E163" s="339"/>
      <c r="F163" s="339"/>
      <c r="G163" s="339"/>
      <c r="H163" s="338"/>
      <c r="I163" s="338"/>
      <c r="J163" s="338"/>
    </row>
    <row r="164" spans="1:10" ht="15">
      <c r="A164" s="338"/>
      <c r="B164" s="338"/>
      <c r="C164" s="338"/>
      <c r="D164" s="338"/>
      <c r="E164" s="339"/>
      <c r="F164" s="339"/>
      <c r="G164" s="339"/>
      <c r="H164" s="338"/>
      <c r="I164" s="338"/>
      <c r="J164" s="338"/>
    </row>
    <row r="165" spans="1:10" ht="15">
      <c r="A165" s="338"/>
      <c r="B165" s="338"/>
      <c r="C165" s="338"/>
      <c r="D165" s="338"/>
      <c r="E165" s="339"/>
      <c r="F165" s="339"/>
      <c r="G165" s="339"/>
      <c r="H165" s="338"/>
      <c r="I165" s="338"/>
      <c r="J165" s="338"/>
    </row>
    <row r="166" spans="1:10" ht="15">
      <c r="A166" s="338"/>
      <c r="B166" s="338"/>
      <c r="C166" s="338"/>
      <c r="D166" s="338"/>
      <c r="E166" s="339"/>
      <c r="F166" s="339"/>
      <c r="G166" s="339"/>
      <c r="H166" s="338"/>
      <c r="I166" s="338"/>
      <c r="J166" s="338"/>
    </row>
    <row r="167" spans="1:10" ht="15">
      <c r="A167" s="338"/>
      <c r="B167" s="338"/>
      <c r="C167" s="338"/>
      <c r="D167" s="338"/>
      <c r="E167" s="339"/>
      <c r="F167" s="339"/>
      <c r="G167" s="339"/>
      <c r="H167" s="338"/>
      <c r="I167" s="338"/>
      <c r="J167" s="338"/>
    </row>
    <row r="168" spans="1:10" ht="15">
      <c r="A168" s="338"/>
      <c r="B168" s="338"/>
      <c r="C168" s="338"/>
      <c r="D168" s="338"/>
      <c r="E168" s="339"/>
      <c r="F168" s="339"/>
      <c r="G168" s="339"/>
      <c r="H168" s="338"/>
      <c r="I168" s="338"/>
      <c r="J168" s="338"/>
    </row>
    <row r="169" spans="1:10" ht="15">
      <c r="A169" s="338"/>
      <c r="B169" s="338"/>
      <c r="C169" s="338"/>
      <c r="D169" s="338"/>
      <c r="E169" s="339"/>
      <c r="F169" s="339"/>
      <c r="G169" s="339"/>
      <c r="H169" s="338"/>
      <c r="I169" s="338"/>
      <c r="J169" s="338"/>
    </row>
    <row r="170" spans="1:10" ht="15">
      <c r="A170" s="338"/>
      <c r="B170" s="338"/>
      <c r="C170" s="338"/>
      <c r="D170" s="338"/>
      <c r="E170" s="339"/>
      <c r="F170" s="339"/>
      <c r="G170" s="339"/>
      <c r="H170" s="338"/>
      <c r="I170" s="338"/>
      <c r="J170" s="338"/>
    </row>
    <row r="171" spans="1:10" ht="15">
      <c r="A171" s="338"/>
      <c r="B171" s="338"/>
      <c r="C171" s="338"/>
      <c r="D171" s="338"/>
      <c r="E171" s="339"/>
      <c r="F171" s="339"/>
      <c r="G171" s="339"/>
      <c r="H171" s="338"/>
      <c r="I171" s="338"/>
      <c r="J171" s="338"/>
    </row>
    <row r="172" spans="1:10" ht="15">
      <c r="A172" s="338"/>
      <c r="B172" s="338"/>
      <c r="C172" s="338"/>
      <c r="D172" s="338"/>
      <c r="E172" s="339"/>
      <c r="F172" s="339"/>
      <c r="G172" s="339"/>
      <c r="H172" s="338"/>
      <c r="I172" s="338"/>
      <c r="J172" s="338"/>
    </row>
    <row r="173" spans="1:10" ht="15">
      <c r="A173" s="338"/>
      <c r="B173" s="338"/>
      <c r="C173" s="338"/>
      <c r="D173" s="338"/>
      <c r="E173" s="339"/>
      <c r="F173" s="339"/>
      <c r="G173" s="339"/>
      <c r="H173" s="338"/>
      <c r="I173" s="338"/>
      <c r="J173" s="338"/>
    </row>
    <row r="174" spans="1:10" ht="15">
      <c r="A174" s="338"/>
      <c r="B174" s="338"/>
      <c r="C174" s="338"/>
      <c r="D174" s="338"/>
      <c r="E174" s="339"/>
      <c r="F174" s="339"/>
      <c r="G174" s="339"/>
      <c r="H174" s="338"/>
      <c r="I174" s="338"/>
      <c r="J174" s="338"/>
    </row>
    <row r="175" spans="1:10" ht="15">
      <c r="A175" s="338"/>
      <c r="B175" s="338"/>
      <c r="C175" s="338"/>
      <c r="D175" s="338"/>
      <c r="E175" s="339"/>
      <c r="F175" s="339"/>
      <c r="G175" s="339"/>
      <c r="H175" s="338"/>
      <c r="I175" s="338"/>
      <c r="J175" s="338"/>
    </row>
    <row r="176" spans="1:10" ht="15">
      <c r="A176" s="338"/>
      <c r="B176" s="338"/>
      <c r="C176" s="338"/>
      <c r="D176" s="338"/>
      <c r="E176" s="339"/>
      <c r="F176" s="339"/>
      <c r="G176" s="339"/>
      <c r="H176" s="338"/>
      <c r="I176" s="338"/>
      <c r="J176" s="338"/>
    </row>
    <row r="177" spans="1:10" ht="15">
      <c r="A177" s="338"/>
      <c r="B177" s="338"/>
      <c r="C177" s="338"/>
      <c r="D177" s="338"/>
      <c r="E177" s="339"/>
      <c r="F177" s="339"/>
      <c r="G177" s="339"/>
      <c r="H177" s="338"/>
      <c r="I177" s="338"/>
      <c r="J177" s="338"/>
    </row>
    <row r="178" spans="1:10" ht="15">
      <c r="A178" s="338"/>
      <c r="B178" s="338"/>
      <c r="C178" s="338"/>
      <c r="D178" s="338"/>
      <c r="E178" s="339"/>
      <c r="F178" s="339"/>
      <c r="G178" s="339"/>
      <c r="H178" s="338"/>
      <c r="I178" s="338"/>
      <c r="J178" s="338"/>
    </row>
    <row r="179" spans="1:10" ht="15">
      <c r="A179" s="338"/>
      <c r="B179" s="338"/>
      <c r="C179" s="338"/>
      <c r="D179" s="338"/>
      <c r="E179" s="339"/>
      <c r="F179" s="339"/>
      <c r="G179" s="339"/>
      <c r="H179" s="338"/>
      <c r="I179" s="338"/>
      <c r="J179" s="338"/>
    </row>
    <row r="180" spans="1:10" ht="15">
      <c r="A180" s="338"/>
      <c r="B180" s="338"/>
      <c r="C180" s="338"/>
      <c r="D180" s="338"/>
      <c r="E180" s="339"/>
      <c r="F180" s="339"/>
      <c r="G180" s="339"/>
      <c r="H180" s="338"/>
      <c r="I180" s="338"/>
      <c r="J180" s="338"/>
    </row>
    <row r="181" spans="1:10" ht="15">
      <c r="A181" s="338"/>
      <c r="B181" s="338"/>
      <c r="C181" s="338"/>
      <c r="D181" s="338"/>
      <c r="E181" s="339"/>
      <c r="F181" s="339"/>
      <c r="G181" s="339"/>
      <c r="H181" s="338"/>
      <c r="I181" s="338"/>
      <c r="J181" s="338"/>
    </row>
    <row r="182" spans="1:10" ht="15">
      <c r="A182" s="338"/>
      <c r="B182" s="338"/>
      <c r="C182" s="338"/>
      <c r="D182" s="338"/>
      <c r="E182" s="339"/>
      <c r="F182" s="339"/>
      <c r="G182" s="339"/>
      <c r="H182" s="338"/>
      <c r="I182" s="338"/>
      <c r="J182" s="338"/>
    </row>
    <row r="183" spans="1:10" ht="15">
      <c r="A183" s="338"/>
      <c r="B183" s="338"/>
      <c r="C183" s="338"/>
      <c r="D183" s="338"/>
      <c r="E183" s="339"/>
      <c r="F183" s="339"/>
      <c r="G183" s="339"/>
      <c r="H183" s="338"/>
      <c r="I183" s="338"/>
      <c r="J183" s="338"/>
    </row>
    <row r="184" spans="1:10" ht="15">
      <c r="A184" s="338"/>
      <c r="B184" s="338"/>
      <c r="C184" s="338"/>
      <c r="D184" s="338"/>
      <c r="E184" s="339"/>
      <c r="F184" s="339"/>
      <c r="G184" s="339"/>
      <c r="H184" s="338"/>
      <c r="I184" s="338"/>
      <c r="J184" s="338"/>
    </row>
    <row r="185" spans="1:10" ht="15">
      <c r="A185" s="338"/>
      <c r="B185" s="338"/>
      <c r="C185" s="338"/>
      <c r="D185" s="338"/>
      <c r="E185" s="339"/>
      <c r="F185" s="339"/>
      <c r="G185" s="339"/>
      <c r="H185" s="338"/>
      <c r="I185" s="338"/>
      <c r="J185" s="338"/>
    </row>
    <row r="186" spans="1:10" ht="15">
      <c r="A186" s="338"/>
      <c r="B186" s="338"/>
      <c r="C186" s="338"/>
      <c r="D186" s="338"/>
      <c r="E186" s="339"/>
      <c r="F186" s="339"/>
      <c r="G186" s="339"/>
      <c r="H186" s="338"/>
      <c r="I186" s="338"/>
      <c r="J186" s="338"/>
    </row>
    <row r="187" spans="1:10" ht="15">
      <c r="A187" s="338"/>
      <c r="B187" s="338"/>
      <c r="C187" s="338"/>
      <c r="D187" s="338"/>
      <c r="E187" s="339"/>
      <c r="F187" s="339"/>
      <c r="G187" s="339"/>
      <c r="H187" s="338"/>
      <c r="I187" s="338"/>
      <c r="J187" s="338"/>
    </row>
    <row r="188" spans="1:10" ht="15">
      <c r="A188" s="338"/>
      <c r="B188" s="338"/>
      <c r="C188" s="338"/>
      <c r="D188" s="338"/>
      <c r="E188" s="339"/>
      <c r="F188" s="339"/>
      <c r="G188" s="339"/>
      <c r="H188" s="338"/>
      <c r="I188" s="338"/>
      <c r="J188" s="338"/>
    </row>
    <row r="189" spans="1:10" ht="15">
      <c r="A189" s="338"/>
      <c r="B189" s="338"/>
      <c r="C189" s="338"/>
      <c r="D189" s="338"/>
      <c r="E189" s="339"/>
      <c r="F189" s="339"/>
      <c r="G189" s="339"/>
      <c r="H189" s="338"/>
      <c r="I189" s="338"/>
      <c r="J189" s="338"/>
    </row>
    <row r="190" spans="1:10" ht="15">
      <c r="A190" s="338"/>
      <c r="B190" s="338"/>
      <c r="C190" s="338"/>
      <c r="D190" s="338"/>
      <c r="E190" s="339"/>
      <c r="F190" s="339"/>
      <c r="G190" s="339"/>
      <c r="H190" s="338"/>
      <c r="I190" s="338"/>
      <c r="J190" s="338"/>
    </row>
    <row r="191" spans="1:10" ht="15">
      <c r="A191" s="338"/>
      <c r="B191" s="338"/>
      <c r="C191" s="338"/>
      <c r="D191" s="338"/>
      <c r="E191" s="339"/>
      <c r="F191" s="339"/>
      <c r="G191" s="339"/>
      <c r="H191" s="338"/>
      <c r="I191" s="338"/>
      <c r="J191" s="338"/>
    </row>
    <row r="192" spans="1:10" ht="15">
      <c r="A192" s="338"/>
      <c r="B192" s="338"/>
      <c r="C192" s="338"/>
      <c r="D192" s="338"/>
      <c r="E192" s="339"/>
      <c r="F192" s="339"/>
      <c r="G192" s="339"/>
      <c r="H192" s="338"/>
      <c r="I192" s="338"/>
      <c r="J192" s="338"/>
    </row>
    <row r="193" spans="1:10" ht="15">
      <c r="A193" s="338"/>
      <c r="B193" s="338"/>
      <c r="C193" s="338"/>
      <c r="D193" s="338"/>
      <c r="E193" s="339"/>
      <c r="F193" s="339"/>
      <c r="G193" s="339"/>
      <c r="H193" s="338"/>
      <c r="I193" s="338"/>
      <c r="J193" s="338"/>
    </row>
    <row r="194" spans="1:10" ht="15">
      <c r="A194" s="338"/>
      <c r="B194" s="338"/>
      <c r="C194" s="338"/>
      <c r="D194" s="338"/>
      <c r="E194" s="339"/>
      <c r="F194" s="339"/>
      <c r="G194" s="339"/>
      <c r="H194" s="338"/>
      <c r="I194" s="338"/>
      <c r="J194" s="338"/>
    </row>
    <row r="195" spans="1:10" ht="15">
      <c r="A195" s="338"/>
      <c r="B195" s="338"/>
      <c r="C195" s="338"/>
      <c r="D195" s="338"/>
      <c r="E195" s="339"/>
      <c r="F195" s="339"/>
      <c r="G195" s="339"/>
      <c r="H195" s="338"/>
      <c r="I195" s="338"/>
      <c r="J195" s="338"/>
    </row>
    <row r="196" spans="1:10" ht="15">
      <c r="A196" s="338"/>
      <c r="B196" s="338"/>
      <c r="C196" s="338"/>
      <c r="D196" s="338"/>
      <c r="E196" s="339"/>
      <c r="F196" s="339"/>
      <c r="G196" s="339"/>
      <c r="H196" s="338"/>
      <c r="I196" s="338"/>
      <c r="J196" s="338"/>
    </row>
    <row r="197" spans="1:10" ht="15">
      <c r="A197" s="338"/>
      <c r="B197" s="338"/>
      <c r="C197" s="338"/>
      <c r="D197" s="338"/>
      <c r="E197" s="339"/>
      <c r="F197" s="339"/>
      <c r="G197" s="339"/>
      <c r="H197" s="338"/>
      <c r="I197" s="338"/>
      <c r="J197" s="338"/>
    </row>
    <row r="198" spans="1:10" ht="15">
      <c r="A198" s="338"/>
      <c r="B198" s="338"/>
      <c r="C198" s="338"/>
      <c r="D198" s="338"/>
      <c r="E198" s="339"/>
      <c r="F198" s="339"/>
      <c r="G198" s="339"/>
      <c r="H198" s="338"/>
      <c r="I198" s="338"/>
      <c r="J198" s="338"/>
    </row>
    <row r="199" spans="1:10" ht="15">
      <c r="A199" s="338"/>
      <c r="B199" s="338"/>
      <c r="C199" s="338"/>
      <c r="D199" s="338"/>
      <c r="E199" s="339"/>
      <c r="F199" s="339"/>
      <c r="G199" s="339"/>
      <c r="H199" s="338"/>
      <c r="I199" s="338"/>
      <c r="J199" s="338"/>
    </row>
    <row r="200" spans="1:10" ht="15">
      <c r="A200" s="338"/>
      <c r="B200" s="338"/>
      <c r="C200" s="338"/>
      <c r="D200" s="338"/>
      <c r="E200" s="339"/>
      <c r="F200" s="339"/>
      <c r="G200" s="339"/>
      <c r="H200" s="338"/>
      <c r="I200" s="338"/>
      <c r="J200" s="338"/>
    </row>
    <row r="201" spans="1:10" ht="15">
      <c r="A201" s="338"/>
      <c r="B201" s="338"/>
      <c r="C201" s="338"/>
      <c r="D201" s="338"/>
      <c r="E201" s="339"/>
      <c r="F201" s="339"/>
      <c r="G201" s="339"/>
      <c r="H201" s="338"/>
      <c r="I201" s="338"/>
      <c r="J201" s="338"/>
    </row>
    <row r="202" spans="1:10" ht="15">
      <c r="A202" s="338"/>
      <c r="B202" s="338"/>
      <c r="C202" s="338"/>
      <c r="D202" s="338"/>
      <c r="E202" s="339"/>
      <c r="F202" s="339"/>
      <c r="G202" s="339"/>
      <c r="H202" s="338"/>
      <c r="I202" s="338"/>
      <c r="J202" s="338"/>
    </row>
    <row r="203" spans="1:10" ht="15">
      <c r="A203" s="338"/>
      <c r="B203" s="338"/>
      <c r="C203" s="338"/>
      <c r="D203" s="338"/>
      <c r="E203" s="339"/>
      <c r="F203" s="339"/>
      <c r="G203" s="339"/>
      <c r="H203" s="338"/>
      <c r="I203" s="338"/>
      <c r="J203" s="338"/>
    </row>
    <row r="204" spans="1:10" ht="15">
      <c r="A204" s="338"/>
      <c r="B204" s="338"/>
      <c r="C204" s="338"/>
      <c r="D204" s="338"/>
      <c r="E204" s="339"/>
      <c r="F204" s="339"/>
      <c r="G204" s="339"/>
      <c r="H204" s="338"/>
      <c r="I204" s="338"/>
      <c r="J204" s="338"/>
    </row>
    <row r="205" spans="1:10" ht="15">
      <c r="A205" s="338"/>
      <c r="B205" s="338"/>
      <c r="C205" s="338"/>
      <c r="D205" s="338"/>
      <c r="E205" s="339"/>
      <c r="F205" s="339"/>
      <c r="G205" s="339"/>
      <c r="H205" s="338"/>
      <c r="I205" s="338"/>
      <c r="J205" s="338"/>
    </row>
    <row r="206" spans="1:10" ht="15">
      <c r="A206" s="338"/>
      <c r="B206" s="338"/>
      <c r="C206" s="338"/>
      <c r="D206" s="338"/>
      <c r="E206" s="339"/>
      <c r="F206" s="339"/>
      <c r="G206" s="339"/>
      <c r="H206" s="338"/>
      <c r="I206" s="338"/>
      <c r="J206" s="338"/>
    </row>
    <row r="207" spans="1:10" ht="15">
      <c r="A207" s="338"/>
      <c r="B207" s="338"/>
      <c r="C207" s="338"/>
      <c r="D207" s="338"/>
      <c r="E207" s="339"/>
      <c r="F207" s="339"/>
      <c r="G207" s="339"/>
      <c r="H207" s="338"/>
      <c r="I207" s="338"/>
      <c r="J207" s="338"/>
    </row>
    <row r="208" spans="1:10" ht="15">
      <c r="A208" s="338"/>
      <c r="B208" s="338"/>
      <c r="C208" s="338"/>
      <c r="D208" s="338"/>
      <c r="E208" s="339"/>
      <c r="F208" s="339"/>
      <c r="G208" s="339"/>
      <c r="H208" s="338"/>
      <c r="I208" s="338"/>
      <c r="J208" s="338"/>
    </row>
    <row r="209" spans="1:10" ht="15">
      <c r="A209" s="338"/>
      <c r="B209" s="338"/>
      <c r="C209" s="338"/>
      <c r="D209" s="338"/>
      <c r="E209" s="339"/>
      <c r="F209" s="339"/>
      <c r="G209" s="339"/>
      <c r="H209" s="338"/>
      <c r="I209" s="338"/>
      <c r="J209" s="338"/>
    </row>
    <row r="210" spans="1:10" ht="15">
      <c r="A210" s="338"/>
      <c r="B210" s="338"/>
      <c r="C210" s="338"/>
      <c r="D210" s="338"/>
      <c r="E210" s="339"/>
      <c r="F210" s="339"/>
      <c r="G210" s="339"/>
      <c r="H210" s="338"/>
      <c r="I210" s="338"/>
      <c r="J210" s="338"/>
    </row>
    <row r="211" spans="1:10" ht="15">
      <c r="A211" s="338"/>
      <c r="B211" s="338"/>
      <c r="C211" s="338"/>
      <c r="D211" s="338"/>
      <c r="E211" s="339"/>
      <c r="F211" s="339"/>
      <c r="G211" s="339"/>
      <c r="H211" s="338"/>
      <c r="I211" s="338"/>
      <c r="J211" s="338"/>
    </row>
    <row r="212" spans="1:10" ht="15">
      <c r="A212" s="338"/>
      <c r="B212" s="338"/>
      <c r="C212" s="338"/>
      <c r="D212" s="338"/>
      <c r="E212" s="339"/>
      <c r="F212" s="339"/>
      <c r="G212" s="339"/>
      <c r="H212" s="338"/>
      <c r="I212" s="338"/>
      <c r="J212" s="338"/>
    </row>
    <row r="213" spans="1:10" ht="15">
      <c r="A213" s="338"/>
      <c r="B213" s="338"/>
      <c r="C213" s="338"/>
      <c r="D213" s="338"/>
      <c r="E213" s="339"/>
      <c r="F213" s="339"/>
      <c r="G213" s="339"/>
      <c r="H213" s="338"/>
      <c r="I213" s="338"/>
      <c r="J213" s="338"/>
    </row>
    <row r="214" spans="1:10" ht="15">
      <c r="A214" s="338"/>
      <c r="B214" s="338"/>
      <c r="C214" s="338"/>
      <c r="D214" s="338"/>
      <c r="E214" s="339"/>
      <c r="F214" s="339"/>
      <c r="G214" s="339"/>
      <c r="H214" s="338"/>
      <c r="I214" s="338"/>
      <c r="J214" s="338"/>
    </row>
    <row r="215" spans="1:10" ht="15">
      <c r="A215" s="338"/>
      <c r="B215" s="338"/>
      <c r="C215" s="338"/>
      <c r="D215" s="338"/>
      <c r="E215" s="339"/>
      <c r="F215" s="339"/>
      <c r="G215" s="339"/>
      <c r="H215" s="338"/>
      <c r="I215" s="338"/>
      <c r="J215" s="338"/>
    </row>
    <row r="216" spans="1:10" ht="15">
      <c r="A216" s="338"/>
      <c r="B216" s="338"/>
      <c r="C216" s="338"/>
      <c r="D216" s="338"/>
      <c r="E216" s="339"/>
      <c r="F216" s="339"/>
      <c r="G216" s="339"/>
      <c r="H216" s="338"/>
      <c r="I216" s="338"/>
      <c r="J216" s="338"/>
    </row>
    <row r="217" spans="1:10" ht="15">
      <c r="A217" s="338"/>
      <c r="B217" s="338"/>
      <c r="C217" s="338"/>
      <c r="D217" s="338"/>
      <c r="E217" s="339"/>
      <c r="F217" s="339"/>
      <c r="G217" s="339"/>
      <c r="H217" s="338"/>
      <c r="I217" s="338"/>
      <c r="J217" s="338"/>
    </row>
    <row r="218" spans="1:10" ht="15">
      <c r="A218" s="338"/>
      <c r="B218" s="338"/>
      <c r="C218" s="338"/>
      <c r="D218" s="338"/>
      <c r="E218" s="339"/>
      <c r="F218" s="339"/>
      <c r="G218" s="339"/>
      <c r="H218" s="338"/>
      <c r="I218" s="338"/>
      <c r="J218" s="338"/>
    </row>
    <row r="219" spans="1:10" ht="15">
      <c r="A219" s="338"/>
      <c r="B219" s="338"/>
      <c r="C219" s="338"/>
      <c r="D219" s="338"/>
      <c r="E219" s="339"/>
      <c r="F219" s="339"/>
      <c r="G219" s="339"/>
      <c r="H219" s="338"/>
      <c r="I219" s="338"/>
      <c r="J219" s="338"/>
    </row>
    <row r="220" spans="1:10" ht="15">
      <c r="A220" s="338"/>
      <c r="B220" s="338"/>
      <c r="C220" s="338"/>
      <c r="D220" s="338"/>
      <c r="E220" s="339"/>
      <c r="F220" s="339"/>
      <c r="G220" s="339"/>
      <c r="H220" s="338"/>
      <c r="I220" s="338"/>
      <c r="J220" s="338"/>
    </row>
    <row r="221" spans="1:10" ht="15">
      <c r="A221" s="338"/>
      <c r="B221" s="338"/>
      <c r="C221" s="338"/>
      <c r="D221" s="338"/>
      <c r="E221" s="339"/>
      <c r="F221" s="339"/>
      <c r="G221" s="339"/>
      <c r="H221" s="338"/>
      <c r="I221" s="338"/>
      <c r="J221" s="338"/>
    </row>
    <row r="222" spans="1:10" ht="15">
      <c r="A222" s="338"/>
      <c r="B222" s="338"/>
      <c r="C222" s="338"/>
      <c r="D222" s="338"/>
      <c r="E222" s="339"/>
      <c r="F222" s="339"/>
      <c r="G222" s="339"/>
      <c r="H222" s="338"/>
      <c r="I222" s="338"/>
      <c r="J222" s="338"/>
    </row>
    <row r="223" spans="1:10" ht="15">
      <c r="A223" s="338"/>
      <c r="B223" s="338"/>
      <c r="C223" s="338"/>
      <c r="D223" s="338"/>
      <c r="E223" s="339"/>
      <c r="F223" s="339"/>
      <c r="G223" s="339"/>
      <c r="H223" s="338"/>
      <c r="I223" s="338"/>
      <c r="J223" s="338"/>
    </row>
    <row r="224" spans="1:10" ht="15">
      <c r="A224" s="338"/>
      <c r="B224" s="338"/>
      <c r="C224" s="338"/>
      <c r="D224" s="338"/>
      <c r="E224" s="339"/>
      <c r="F224" s="339"/>
      <c r="G224" s="339"/>
      <c r="H224" s="338"/>
      <c r="I224" s="338"/>
      <c r="J224" s="338"/>
    </row>
    <row r="225" spans="1:10" ht="15">
      <c r="A225" s="338"/>
      <c r="B225" s="338"/>
      <c r="C225" s="338"/>
      <c r="D225" s="338"/>
      <c r="E225" s="339"/>
      <c r="F225" s="339"/>
      <c r="G225" s="339"/>
      <c r="H225" s="338"/>
      <c r="I225" s="338"/>
      <c r="J225" s="338"/>
    </row>
    <row r="226" spans="1:10" ht="15">
      <c r="A226" s="338"/>
      <c r="B226" s="338"/>
      <c r="C226" s="338"/>
      <c r="D226" s="338"/>
      <c r="E226" s="339"/>
      <c r="F226" s="339"/>
      <c r="G226" s="339"/>
      <c r="H226" s="338"/>
      <c r="I226" s="338"/>
      <c r="J226" s="338"/>
    </row>
    <row r="227" spans="1:10" ht="15">
      <c r="A227" s="338"/>
      <c r="B227" s="338"/>
      <c r="C227" s="338"/>
      <c r="D227" s="338"/>
      <c r="E227" s="339"/>
      <c r="F227" s="339"/>
      <c r="G227" s="339"/>
      <c r="H227" s="338"/>
      <c r="I227" s="338"/>
      <c r="J227" s="338"/>
    </row>
    <row r="228" spans="1:10" ht="15">
      <c r="A228" s="338"/>
      <c r="B228" s="338"/>
      <c r="C228" s="338"/>
      <c r="D228" s="338"/>
      <c r="E228" s="339"/>
      <c r="F228" s="339"/>
      <c r="G228" s="339"/>
      <c r="H228" s="338"/>
      <c r="I228" s="338"/>
      <c r="J228" s="338"/>
    </row>
    <row r="229" spans="1:10" ht="15">
      <c r="A229" s="338"/>
      <c r="B229" s="338"/>
      <c r="C229" s="338"/>
      <c r="D229" s="338"/>
      <c r="E229" s="339"/>
      <c r="F229" s="339"/>
      <c r="G229" s="339"/>
      <c r="H229" s="338"/>
      <c r="I229" s="338"/>
      <c r="J229" s="338"/>
    </row>
    <row r="230" spans="1:10" ht="15">
      <c r="A230" s="338"/>
      <c r="B230" s="338"/>
      <c r="C230" s="338"/>
      <c r="D230" s="338"/>
      <c r="E230" s="339"/>
      <c r="F230" s="339"/>
      <c r="G230" s="339"/>
      <c r="H230" s="338"/>
      <c r="I230" s="338"/>
      <c r="J230" s="338"/>
    </row>
    <row r="231" spans="1:10" ht="15">
      <c r="A231" s="338"/>
      <c r="B231" s="338"/>
      <c r="C231" s="338"/>
      <c r="D231" s="338"/>
      <c r="E231" s="339"/>
      <c r="F231" s="339"/>
      <c r="G231" s="339"/>
      <c r="H231" s="338"/>
      <c r="I231" s="338"/>
      <c r="J231" s="338"/>
    </row>
    <row r="232" spans="1:10" ht="15">
      <c r="A232" s="338"/>
      <c r="B232" s="338"/>
      <c r="C232" s="338"/>
      <c r="D232" s="338"/>
      <c r="E232" s="339"/>
      <c r="F232" s="339"/>
      <c r="G232" s="339"/>
      <c r="H232" s="338"/>
      <c r="I232" s="338"/>
      <c r="J232" s="338"/>
    </row>
    <row r="233" spans="1:10" ht="15">
      <c r="A233" s="338"/>
      <c r="B233" s="338"/>
      <c r="C233" s="338"/>
      <c r="D233" s="338"/>
      <c r="E233" s="339"/>
      <c r="F233" s="339"/>
      <c r="G233" s="339"/>
      <c r="H233" s="338"/>
      <c r="I233" s="338"/>
      <c r="J233" s="338"/>
    </row>
    <row r="234" spans="1:10" ht="15">
      <c r="A234" s="338"/>
      <c r="B234" s="338"/>
      <c r="C234" s="338"/>
      <c r="D234" s="338"/>
      <c r="E234" s="339"/>
      <c r="F234" s="339"/>
      <c r="G234" s="339"/>
      <c r="H234" s="338"/>
      <c r="I234" s="338"/>
      <c r="J234" s="338"/>
    </row>
    <row r="235" spans="1:10" ht="15">
      <c r="A235" s="338"/>
      <c r="B235" s="338"/>
      <c r="C235" s="338"/>
      <c r="D235" s="338"/>
      <c r="E235" s="339"/>
      <c r="F235" s="339"/>
      <c r="G235" s="339"/>
      <c r="H235" s="338"/>
      <c r="I235" s="338"/>
      <c r="J235" s="338"/>
    </row>
    <row r="236" spans="1:10" ht="15">
      <c r="A236" s="338"/>
      <c r="B236" s="338"/>
      <c r="C236" s="338"/>
      <c r="D236" s="338"/>
      <c r="E236" s="339"/>
      <c r="F236" s="339"/>
      <c r="G236" s="339"/>
      <c r="H236" s="338"/>
      <c r="I236" s="338"/>
      <c r="J236" s="338"/>
    </row>
    <row r="237" spans="1:10" ht="15">
      <c r="A237" s="338"/>
      <c r="B237" s="338"/>
      <c r="C237" s="338"/>
      <c r="D237" s="338"/>
      <c r="E237" s="339"/>
      <c r="F237" s="339"/>
      <c r="G237" s="339"/>
      <c r="H237" s="338"/>
      <c r="I237" s="338"/>
      <c r="J237" s="338"/>
    </row>
    <row r="238" spans="1:10" ht="15">
      <c r="A238" s="338"/>
      <c r="B238" s="338"/>
      <c r="C238" s="338"/>
      <c r="D238" s="338"/>
      <c r="E238" s="339"/>
      <c r="F238" s="339"/>
      <c r="G238" s="339"/>
      <c r="H238" s="338"/>
      <c r="I238" s="338"/>
      <c r="J238" s="338"/>
    </row>
    <row r="239" spans="1:10" ht="15">
      <c r="A239" s="338"/>
      <c r="B239" s="338"/>
      <c r="C239" s="338"/>
      <c r="D239" s="338"/>
      <c r="E239" s="339"/>
      <c r="F239" s="339"/>
      <c r="G239" s="339"/>
      <c r="H239" s="338"/>
      <c r="I239" s="338"/>
      <c r="J239" s="338"/>
    </row>
    <row r="240" spans="1:10" ht="15">
      <c r="A240" s="338"/>
      <c r="B240" s="338"/>
      <c r="C240" s="338"/>
      <c r="D240" s="338"/>
      <c r="E240" s="339"/>
      <c r="F240" s="339"/>
      <c r="G240" s="339"/>
      <c r="H240" s="338"/>
      <c r="I240" s="338"/>
      <c r="J240" s="338"/>
    </row>
    <row r="241" spans="1:10" ht="15">
      <c r="A241" s="338"/>
      <c r="B241" s="338"/>
      <c r="C241" s="338"/>
      <c r="D241" s="338"/>
      <c r="E241" s="339"/>
      <c r="F241" s="339"/>
      <c r="G241" s="339"/>
      <c r="H241" s="338"/>
      <c r="I241" s="338"/>
      <c r="J241" s="338"/>
    </row>
    <row r="242" spans="1:10" ht="15">
      <c r="A242" s="338"/>
      <c r="B242" s="338"/>
      <c r="C242" s="338"/>
      <c r="D242" s="338"/>
      <c r="E242" s="339"/>
      <c r="F242" s="339"/>
      <c r="G242" s="339"/>
      <c r="H242" s="338"/>
      <c r="I242" s="338"/>
      <c r="J242" s="338"/>
    </row>
    <row r="243" spans="1:10" ht="15">
      <c r="A243" s="338"/>
      <c r="B243" s="338"/>
      <c r="C243" s="338"/>
      <c r="D243" s="338"/>
      <c r="E243" s="339"/>
      <c r="F243" s="339"/>
      <c r="G243" s="339"/>
      <c r="H243" s="338"/>
      <c r="I243" s="338"/>
      <c r="J243" s="338"/>
    </row>
    <row r="244" spans="1:10" ht="15">
      <c r="A244" s="338"/>
      <c r="B244" s="338"/>
      <c r="C244" s="338"/>
      <c r="D244" s="338"/>
      <c r="E244" s="339"/>
      <c r="F244" s="339"/>
      <c r="G244" s="339"/>
      <c r="H244" s="338"/>
      <c r="I244" s="338"/>
      <c r="J244" s="338"/>
    </row>
    <row r="245" spans="1:10" ht="15">
      <c r="A245" s="338"/>
      <c r="B245" s="338"/>
      <c r="C245" s="338"/>
      <c r="D245" s="338"/>
      <c r="E245" s="339"/>
      <c r="F245" s="339"/>
      <c r="G245" s="339"/>
      <c r="H245" s="338"/>
      <c r="I245" s="338"/>
      <c r="J245" s="338"/>
    </row>
    <row r="246" spans="1:10" ht="15">
      <c r="A246" s="338"/>
      <c r="B246" s="338"/>
      <c r="C246" s="338"/>
      <c r="D246" s="338"/>
      <c r="E246" s="339"/>
      <c r="F246" s="339"/>
      <c r="G246" s="339"/>
      <c r="H246" s="338"/>
      <c r="I246" s="338"/>
      <c r="J246" s="338"/>
    </row>
    <row r="247" spans="1:10" ht="15">
      <c r="A247" s="338"/>
      <c r="B247" s="338"/>
      <c r="C247" s="338"/>
      <c r="D247" s="338"/>
      <c r="E247" s="339"/>
      <c r="F247" s="339"/>
      <c r="G247" s="339"/>
      <c r="H247" s="338"/>
      <c r="I247" s="338"/>
      <c r="J247" s="338"/>
    </row>
    <row r="248" spans="1:10" ht="15">
      <c r="A248" s="338"/>
      <c r="B248" s="338"/>
      <c r="C248" s="338"/>
      <c r="D248" s="338"/>
      <c r="E248" s="339"/>
      <c r="F248" s="339"/>
      <c r="G248" s="339"/>
      <c r="H248" s="338"/>
      <c r="I248" s="338"/>
      <c r="J248" s="338"/>
    </row>
    <row r="249" spans="1:10" ht="15">
      <c r="A249" s="338"/>
      <c r="B249" s="338"/>
      <c r="C249" s="338"/>
      <c r="D249" s="338"/>
      <c r="E249" s="339"/>
      <c r="F249" s="339"/>
      <c r="G249" s="339"/>
      <c r="H249" s="338"/>
      <c r="I249" s="338"/>
      <c r="J249" s="338"/>
    </row>
    <row r="250" spans="1:10" ht="15">
      <c r="A250" s="338"/>
      <c r="B250" s="338"/>
      <c r="C250" s="338"/>
      <c r="D250" s="338"/>
      <c r="E250" s="339"/>
      <c r="F250" s="339"/>
      <c r="G250" s="339"/>
      <c r="H250" s="338"/>
      <c r="I250" s="338"/>
      <c r="J250" s="338"/>
    </row>
    <row r="251" spans="1:10" ht="15">
      <c r="A251" s="338"/>
      <c r="B251" s="338"/>
      <c r="C251" s="338"/>
      <c r="D251" s="338"/>
      <c r="E251" s="339"/>
      <c r="F251" s="339"/>
      <c r="G251" s="339"/>
      <c r="H251" s="338"/>
      <c r="I251" s="338"/>
      <c r="J251" s="338"/>
    </row>
    <row r="252" spans="1:10" ht="15">
      <c r="A252" s="338"/>
      <c r="B252" s="338"/>
      <c r="C252" s="338"/>
      <c r="D252" s="338"/>
      <c r="E252" s="339"/>
      <c r="F252" s="339"/>
      <c r="G252" s="339"/>
      <c r="H252" s="338"/>
      <c r="I252" s="338"/>
      <c r="J252" s="338"/>
    </row>
    <row r="253" spans="1:10" ht="15">
      <c r="A253" s="338"/>
      <c r="B253" s="338"/>
      <c r="C253" s="338"/>
      <c r="D253" s="338"/>
      <c r="E253" s="339"/>
      <c r="F253" s="339"/>
      <c r="G253" s="339"/>
      <c r="H253" s="338"/>
      <c r="I253" s="338"/>
      <c r="J253" s="338"/>
    </row>
    <row r="254" spans="1:10" ht="15">
      <c r="A254" s="338"/>
      <c r="B254" s="338"/>
      <c r="C254" s="338"/>
      <c r="D254" s="338"/>
      <c r="E254" s="339"/>
      <c r="F254" s="339"/>
      <c r="G254" s="339"/>
      <c r="H254" s="338"/>
      <c r="I254" s="338"/>
      <c r="J254" s="338"/>
    </row>
    <row r="255" spans="1:10" ht="15">
      <c r="A255" s="338"/>
      <c r="B255" s="338"/>
      <c r="C255" s="338"/>
      <c r="D255" s="338"/>
      <c r="E255" s="339"/>
      <c r="F255" s="339"/>
      <c r="G255" s="339"/>
      <c r="H255" s="338"/>
      <c r="I255" s="338"/>
      <c r="J255" s="338"/>
    </row>
    <row r="256" spans="1:10" ht="15">
      <c r="A256" s="338"/>
      <c r="B256" s="338"/>
      <c r="C256" s="338"/>
      <c r="D256" s="338"/>
      <c r="E256" s="339"/>
      <c r="F256" s="339"/>
      <c r="G256" s="339"/>
      <c r="H256" s="338"/>
      <c r="I256" s="338"/>
      <c r="J256" s="338"/>
    </row>
    <row r="257" spans="1:10" ht="15">
      <c r="A257" s="338"/>
      <c r="B257" s="338"/>
      <c r="C257" s="338"/>
      <c r="D257" s="338"/>
      <c r="E257" s="339"/>
      <c r="F257" s="339"/>
      <c r="G257" s="339"/>
      <c r="H257" s="338"/>
      <c r="I257" s="338"/>
      <c r="J257" s="338"/>
    </row>
    <row r="258" spans="1:10" ht="15">
      <c r="A258" s="338"/>
      <c r="B258" s="338"/>
      <c r="C258" s="338"/>
      <c r="D258" s="338"/>
      <c r="E258" s="339"/>
      <c r="F258" s="339"/>
      <c r="G258" s="339"/>
      <c r="H258" s="338"/>
      <c r="I258" s="338"/>
      <c r="J258" s="338"/>
    </row>
    <row r="259" spans="1:10" ht="15">
      <c r="A259" s="338"/>
      <c r="B259" s="338"/>
      <c r="C259" s="338"/>
      <c r="D259" s="338"/>
      <c r="E259" s="339"/>
      <c r="F259" s="339"/>
      <c r="G259" s="339"/>
      <c r="H259" s="338"/>
      <c r="I259" s="338"/>
      <c r="J259" s="338"/>
    </row>
    <row r="260" spans="1:10" ht="15">
      <c r="A260" s="338"/>
      <c r="B260" s="338"/>
      <c r="C260" s="338"/>
      <c r="D260" s="338"/>
      <c r="E260" s="339"/>
      <c r="F260" s="339"/>
      <c r="G260" s="339"/>
      <c r="H260" s="338"/>
      <c r="I260" s="338"/>
      <c r="J260" s="338"/>
    </row>
    <row r="261" spans="1:10" ht="15">
      <c r="A261" s="338"/>
      <c r="B261" s="338"/>
      <c r="C261" s="338"/>
      <c r="D261" s="338"/>
      <c r="E261" s="339"/>
      <c r="F261" s="339"/>
      <c r="G261" s="339"/>
      <c r="H261" s="338"/>
      <c r="I261" s="338"/>
      <c r="J261" s="338"/>
    </row>
    <row r="262" spans="1:10" ht="15">
      <c r="A262" s="338"/>
      <c r="B262" s="338"/>
      <c r="C262" s="338"/>
      <c r="D262" s="338"/>
      <c r="E262" s="339"/>
      <c r="F262" s="339"/>
      <c r="G262" s="339"/>
      <c r="H262" s="338"/>
      <c r="I262" s="338"/>
      <c r="J262" s="338"/>
    </row>
    <row r="263" spans="1:10" ht="15">
      <c r="A263" s="338"/>
      <c r="B263" s="338"/>
      <c r="C263" s="338"/>
      <c r="D263" s="338"/>
      <c r="E263" s="339"/>
      <c r="F263" s="339"/>
      <c r="G263" s="339"/>
      <c r="H263" s="338"/>
      <c r="I263" s="338"/>
      <c r="J263" s="338"/>
    </row>
    <row r="264" spans="1:10" ht="15">
      <c r="A264" s="338"/>
      <c r="B264" s="338"/>
      <c r="C264" s="338"/>
      <c r="D264" s="338"/>
      <c r="E264" s="339"/>
      <c r="F264" s="339"/>
      <c r="G264" s="339"/>
      <c r="H264" s="338"/>
      <c r="I264" s="338"/>
      <c r="J264" s="338"/>
    </row>
    <row r="265" spans="1:10" ht="15">
      <c r="A265" s="338"/>
      <c r="B265" s="338"/>
      <c r="C265" s="338"/>
      <c r="D265" s="338"/>
      <c r="E265" s="339"/>
      <c r="F265" s="339"/>
      <c r="G265" s="339"/>
      <c r="H265" s="338"/>
      <c r="I265" s="338"/>
      <c r="J265" s="338"/>
    </row>
    <row r="266" spans="1:10" ht="15">
      <c r="A266" s="338"/>
      <c r="B266" s="338"/>
      <c r="C266" s="338"/>
      <c r="D266" s="338"/>
      <c r="E266" s="339"/>
      <c r="F266" s="339"/>
      <c r="G266" s="339"/>
      <c r="H266" s="338"/>
      <c r="I266" s="338"/>
      <c r="J266" s="338"/>
    </row>
    <row r="267" spans="1:10" ht="15">
      <c r="A267" s="338"/>
      <c r="B267" s="338"/>
      <c r="C267" s="338"/>
      <c r="D267" s="338"/>
      <c r="E267" s="339"/>
      <c r="F267" s="339"/>
      <c r="G267" s="339"/>
      <c r="H267" s="338"/>
      <c r="I267" s="338"/>
      <c r="J267" s="338"/>
    </row>
    <row r="268" spans="1:10" ht="15">
      <c r="A268" s="338"/>
      <c r="B268" s="338"/>
      <c r="C268" s="338"/>
      <c r="D268" s="338"/>
      <c r="E268" s="339"/>
      <c r="F268" s="339"/>
      <c r="G268" s="339"/>
      <c r="H268" s="338"/>
      <c r="I268" s="338"/>
      <c r="J268" s="338"/>
    </row>
    <row r="269" spans="1:10" ht="15">
      <c r="A269" s="338"/>
      <c r="B269" s="338"/>
      <c r="C269" s="338"/>
      <c r="D269" s="338"/>
      <c r="E269" s="339"/>
      <c r="F269" s="339"/>
      <c r="G269" s="339"/>
      <c r="H269" s="338"/>
      <c r="I269" s="338"/>
      <c r="J269" s="338"/>
    </row>
    <row r="270" spans="1:10" ht="15">
      <c r="A270" s="338"/>
      <c r="B270" s="338"/>
      <c r="C270" s="338"/>
      <c r="D270" s="338"/>
      <c r="E270" s="339"/>
      <c r="F270" s="339"/>
      <c r="G270" s="339"/>
      <c r="H270" s="338"/>
      <c r="I270" s="338"/>
      <c r="J270" s="338"/>
    </row>
    <row r="271" spans="1:10" ht="15">
      <c r="A271" s="338"/>
      <c r="B271" s="338"/>
      <c r="C271" s="338"/>
      <c r="D271" s="338"/>
      <c r="E271" s="339"/>
      <c r="F271" s="339"/>
      <c r="G271" s="339"/>
      <c r="H271" s="338"/>
      <c r="I271" s="338"/>
      <c r="J271" s="338"/>
    </row>
    <row r="272" spans="1:10" ht="15">
      <c r="A272" s="338"/>
      <c r="B272" s="338"/>
      <c r="C272" s="338"/>
      <c r="D272" s="338"/>
      <c r="E272" s="339"/>
      <c r="F272" s="339"/>
      <c r="G272" s="339"/>
      <c r="H272" s="338"/>
      <c r="I272" s="338"/>
      <c r="J272" s="338"/>
    </row>
    <row r="273" spans="1:10" ht="15">
      <c r="A273" s="338"/>
      <c r="B273" s="338"/>
      <c r="C273" s="338"/>
      <c r="D273" s="338"/>
      <c r="E273" s="339"/>
      <c r="F273" s="339"/>
      <c r="G273" s="339"/>
      <c r="H273" s="338"/>
      <c r="I273" s="338"/>
      <c r="J273" s="338"/>
    </row>
    <row r="274" spans="1:10" ht="15">
      <c r="A274" s="338"/>
      <c r="B274" s="338"/>
      <c r="C274" s="338"/>
      <c r="D274" s="338"/>
      <c r="E274" s="339"/>
      <c r="F274" s="339"/>
      <c r="G274" s="339"/>
      <c r="H274" s="338"/>
      <c r="I274" s="338"/>
      <c r="J274" s="338"/>
    </row>
    <row r="275" spans="1:10" ht="15">
      <c r="A275" s="338"/>
      <c r="B275" s="338"/>
      <c r="C275" s="338"/>
      <c r="D275" s="338"/>
      <c r="E275" s="339"/>
      <c r="F275" s="339"/>
      <c r="G275" s="339"/>
      <c r="H275" s="338"/>
      <c r="I275" s="338"/>
      <c r="J275" s="338"/>
    </row>
    <row r="276" spans="1:10" ht="15">
      <c r="A276" s="338"/>
      <c r="B276" s="338"/>
      <c r="C276" s="338"/>
      <c r="D276" s="338"/>
      <c r="E276" s="339"/>
      <c r="F276" s="339"/>
      <c r="G276" s="339"/>
      <c r="H276" s="338"/>
      <c r="I276" s="338"/>
      <c r="J276" s="338"/>
    </row>
    <row r="277" spans="1:10" ht="15">
      <c r="A277" s="338"/>
      <c r="B277" s="338"/>
      <c r="C277" s="338"/>
      <c r="D277" s="338"/>
      <c r="E277" s="339"/>
      <c r="F277" s="339"/>
      <c r="G277" s="339"/>
      <c r="H277" s="338"/>
      <c r="I277" s="338"/>
      <c r="J277" s="338"/>
    </row>
    <row r="278" spans="1:10" ht="15">
      <c r="A278" s="338"/>
      <c r="B278" s="338"/>
      <c r="C278" s="338"/>
      <c r="D278" s="338"/>
      <c r="E278" s="339"/>
      <c r="F278" s="339"/>
      <c r="G278" s="339"/>
      <c r="H278" s="338"/>
      <c r="I278" s="338"/>
      <c r="J278" s="338"/>
    </row>
    <row r="279" spans="1:10" ht="15">
      <c r="A279" s="338"/>
      <c r="B279" s="338"/>
      <c r="C279" s="338"/>
      <c r="D279" s="338"/>
      <c r="E279" s="339"/>
      <c r="F279" s="339"/>
      <c r="G279" s="339"/>
      <c r="H279" s="338"/>
      <c r="I279" s="338"/>
      <c r="J279" s="338"/>
    </row>
    <row r="280" spans="1:10" ht="15">
      <c r="A280" s="338"/>
      <c r="B280" s="338"/>
      <c r="C280" s="338"/>
      <c r="D280" s="338"/>
      <c r="E280" s="339"/>
      <c r="F280" s="339"/>
      <c r="G280" s="339"/>
      <c r="H280" s="338"/>
      <c r="I280" s="338"/>
      <c r="J280" s="338"/>
    </row>
    <row r="281" spans="1:10" ht="15">
      <c r="A281" s="338"/>
      <c r="B281" s="338"/>
      <c r="C281" s="338"/>
      <c r="D281" s="338"/>
      <c r="E281" s="339"/>
      <c r="F281" s="339"/>
      <c r="G281" s="339"/>
      <c r="H281" s="338"/>
      <c r="I281" s="338"/>
      <c r="J281" s="338"/>
    </row>
    <row r="282" spans="1:10" ht="15">
      <c r="A282" s="338"/>
      <c r="B282" s="338"/>
      <c r="C282" s="338"/>
      <c r="D282" s="338"/>
      <c r="E282" s="339"/>
      <c r="F282" s="339"/>
      <c r="G282" s="339"/>
      <c r="H282" s="338"/>
      <c r="I282" s="338"/>
      <c r="J282" s="338"/>
    </row>
    <row r="283" spans="1:10" ht="15">
      <c r="A283" s="338"/>
      <c r="B283" s="338"/>
      <c r="C283" s="338"/>
      <c r="D283" s="338"/>
      <c r="E283" s="339"/>
      <c r="F283" s="339"/>
      <c r="G283" s="339"/>
      <c r="H283" s="338"/>
      <c r="I283" s="338"/>
      <c r="J283" s="338"/>
    </row>
    <row r="284" spans="1:10" ht="15">
      <c r="A284" s="338"/>
      <c r="B284" s="338"/>
      <c r="C284" s="338"/>
      <c r="D284" s="338"/>
      <c r="E284" s="339"/>
      <c r="F284" s="339"/>
      <c r="G284" s="339"/>
      <c r="H284" s="338"/>
      <c r="I284" s="338"/>
      <c r="J284" s="338"/>
    </row>
    <row r="285" spans="1:10" ht="15">
      <c r="A285" s="338"/>
      <c r="B285" s="338"/>
      <c r="C285" s="338"/>
      <c r="D285" s="338"/>
      <c r="E285" s="339"/>
      <c r="F285" s="339"/>
      <c r="G285" s="339"/>
      <c r="H285" s="338"/>
      <c r="I285" s="338"/>
      <c r="J285" s="338"/>
    </row>
    <row r="286" spans="1:10" ht="15">
      <c r="A286" s="338"/>
      <c r="B286" s="338"/>
      <c r="C286" s="338"/>
      <c r="D286" s="338"/>
      <c r="E286" s="339"/>
      <c r="F286" s="339"/>
      <c r="G286" s="339"/>
      <c r="H286" s="338"/>
      <c r="I286" s="338"/>
      <c r="J286" s="338"/>
    </row>
    <row r="287" spans="1:10" ht="15">
      <c r="A287" s="338"/>
      <c r="B287" s="338"/>
      <c r="C287" s="338"/>
      <c r="D287" s="338"/>
      <c r="E287" s="339"/>
      <c r="F287" s="339"/>
      <c r="G287" s="339"/>
      <c r="H287" s="338"/>
      <c r="I287" s="338"/>
      <c r="J287" s="338"/>
    </row>
    <row r="288" spans="1:10" ht="15">
      <c r="A288" s="338"/>
      <c r="B288" s="338"/>
      <c r="C288" s="338"/>
      <c r="D288" s="338"/>
      <c r="E288" s="339"/>
      <c r="F288" s="339"/>
      <c r="G288" s="339"/>
      <c r="H288" s="338"/>
      <c r="I288" s="338"/>
      <c r="J288" s="338"/>
    </row>
    <row r="289" spans="1:10" ht="15">
      <c r="A289" s="338"/>
      <c r="B289" s="338"/>
      <c r="C289" s="338"/>
      <c r="D289" s="338"/>
      <c r="E289" s="339"/>
      <c r="F289" s="339"/>
      <c r="G289" s="339"/>
      <c r="H289" s="338"/>
      <c r="I289" s="338"/>
      <c r="J289" s="338"/>
    </row>
    <row r="290" spans="1:10" ht="15">
      <c r="A290" s="338"/>
      <c r="B290" s="338"/>
      <c r="C290" s="338"/>
      <c r="D290" s="338"/>
      <c r="E290" s="339"/>
      <c r="F290" s="339"/>
      <c r="G290" s="339"/>
      <c r="H290" s="338"/>
      <c r="I290" s="338"/>
      <c r="J290" s="338"/>
    </row>
    <row r="291" spans="1:10" ht="15">
      <c r="A291" s="338"/>
      <c r="B291" s="338"/>
      <c r="C291" s="338"/>
      <c r="D291" s="338"/>
      <c r="E291" s="339"/>
      <c r="F291" s="339"/>
      <c r="G291" s="339"/>
      <c r="H291" s="338"/>
      <c r="I291" s="338"/>
      <c r="J291" s="338"/>
    </row>
    <row r="292" spans="1:10" ht="15">
      <c r="A292" s="338"/>
      <c r="B292" s="338"/>
      <c r="C292" s="338"/>
      <c r="D292" s="338"/>
      <c r="E292" s="339"/>
      <c r="F292" s="339"/>
      <c r="G292" s="339"/>
      <c r="H292" s="338"/>
      <c r="I292" s="338"/>
      <c r="J292" s="338"/>
    </row>
    <row r="293" spans="1:10" ht="15">
      <c r="A293" s="338"/>
      <c r="B293" s="338"/>
      <c r="C293" s="338"/>
      <c r="D293" s="338"/>
      <c r="E293" s="339"/>
      <c r="F293" s="339"/>
      <c r="G293" s="339"/>
      <c r="H293" s="338"/>
      <c r="I293" s="338"/>
      <c r="J293" s="338"/>
    </row>
    <row r="294" spans="1:10" ht="15">
      <c r="A294" s="338"/>
      <c r="B294" s="338"/>
      <c r="C294" s="338"/>
      <c r="D294" s="338"/>
      <c r="E294" s="339"/>
      <c r="F294" s="339"/>
      <c r="G294" s="339"/>
      <c r="H294" s="338"/>
      <c r="I294" s="338"/>
      <c r="J294" s="338"/>
    </row>
    <row r="295" spans="1:10" ht="15">
      <c r="A295" s="338"/>
      <c r="B295" s="338"/>
      <c r="C295" s="338"/>
      <c r="D295" s="338"/>
      <c r="E295" s="339"/>
      <c r="F295" s="339"/>
      <c r="G295" s="339"/>
      <c r="H295" s="338"/>
      <c r="I295" s="338"/>
      <c r="J295" s="338"/>
    </row>
    <row r="296" spans="1:10" ht="15">
      <c r="A296" s="338"/>
      <c r="B296" s="338"/>
      <c r="C296" s="338"/>
      <c r="D296" s="338"/>
      <c r="E296" s="339"/>
      <c r="F296" s="339"/>
      <c r="G296" s="339"/>
      <c r="H296" s="338"/>
      <c r="I296" s="338"/>
      <c r="J296" s="338"/>
    </row>
    <row r="297" spans="1:10" ht="15">
      <c r="A297" s="338"/>
      <c r="B297" s="338"/>
      <c r="C297" s="338"/>
      <c r="D297" s="338"/>
      <c r="E297" s="339"/>
      <c r="F297" s="339"/>
      <c r="G297" s="339"/>
      <c r="H297" s="338"/>
      <c r="I297" s="338"/>
      <c r="J297" s="338"/>
    </row>
    <row r="298" spans="1:10" ht="15">
      <c r="A298" s="338"/>
      <c r="B298" s="338"/>
      <c r="C298" s="338"/>
      <c r="D298" s="338"/>
      <c r="E298" s="339"/>
      <c r="F298" s="339"/>
      <c r="G298" s="339"/>
      <c r="H298" s="338"/>
      <c r="I298" s="338"/>
      <c r="J298" s="338"/>
    </row>
    <row r="299" spans="1:10" ht="15">
      <c r="A299" s="338"/>
      <c r="B299" s="338"/>
      <c r="C299" s="338"/>
      <c r="D299" s="338"/>
      <c r="E299" s="339"/>
      <c r="F299" s="339"/>
      <c r="G299" s="339"/>
      <c r="H299" s="338"/>
      <c r="I299" s="338"/>
      <c r="J299" s="338"/>
    </row>
    <row r="300" spans="1:10" ht="15">
      <c r="A300" s="338"/>
      <c r="B300" s="338"/>
      <c r="C300" s="338"/>
      <c r="D300" s="338"/>
      <c r="E300" s="339"/>
      <c r="F300" s="339"/>
      <c r="G300" s="339"/>
      <c r="H300" s="338"/>
      <c r="I300" s="338"/>
      <c r="J300" s="338"/>
    </row>
    <row r="301" spans="1:10" ht="15">
      <c r="A301" s="338"/>
      <c r="B301" s="338"/>
      <c r="C301" s="338"/>
      <c r="D301" s="338"/>
      <c r="E301" s="339"/>
      <c r="F301" s="339"/>
      <c r="G301" s="339"/>
      <c r="H301" s="338"/>
      <c r="I301" s="338"/>
      <c r="J301" s="338"/>
    </row>
    <row r="302" spans="1:10" ht="15">
      <c r="A302" s="338"/>
      <c r="B302" s="338"/>
      <c r="C302" s="338"/>
      <c r="D302" s="338"/>
      <c r="E302" s="339"/>
      <c r="F302" s="339"/>
      <c r="G302" s="339"/>
      <c r="H302" s="338"/>
      <c r="I302" s="338"/>
      <c r="J302" s="338"/>
    </row>
    <row r="303" spans="1:10" ht="15">
      <c r="A303" s="338"/>
      <c r="B303" s="338"/>
      <c r="C303" s="338"/>
      <c r="D303" s="338"/>
      <c r="E303" s="339"/>
      <c r="F303" s="339"/>
      <c r="G303" s="339"/>
      <c r="H303" s="338"/>
      <c r="I303" s="338"/>
      <c r="J303" s="338"/>
    </row>
    <row r="304" spans="1:10" ht="15">
      <c r="A304" s="338"/>
      <c r="B304" s="338"/>
      <c r="C304" s="338"/>
      <c r="D304" s="338"/>
      <c r="E304" s="339"/>
      <c r="F304" s="339"/>
      <c r="G304" s="339"/>
      <c r="H304" s="338"/>
      <c r="I304" s="338"/>
      <c r="J304" s="338"/>
    </row>
    <row r="305" spans="1:10" ht="15">
      <c r="A305" s="338"/>
      <c r="B305" s="338"/>
      <c r="C305" s="338"/>
      <c r="D305" s="338"/>
      <c r="E305" s="339"/>
      <c r="F305" s="339"/>
      <c r="G305" s="339"/>
      <c r="H305" s="338"/>
      <c r="I305" s="338"/>
      <c r="J305" s="338"/>
    </row>
    <row r="306" spans="1:10" ht="15">
      <c r="A306" s="338"/>
      <c r="B306" s="338"/>
      <c r="C306" s="338"/>
      <c r="D306" s="338"/>
      <c r="E306" s="339"/>
      <c r="F306" s="339"/>
      <c r="G306" s="339"/>
      <c r="H306" s="338"/>
      <c r="I306" s="338"/>
      <c r="J306" s="338"/>
    </row>
    <row r="307" spans="1:10" ht="15">
      <c r="A307" s="338"/>
      <c r="B307" s="338"/>
      <c r="C307" s="338"/>
      <c r="D307" s="338"/>
      <c r="E307" s="339"/>
      <c r="F307" s="339"/>
      <c r="G307" s="339"/>
      <c r="H307" s="338"/>
      <c r="I307" s="338"/>
      <c r="J307" s="338"/>
    </row>
    <row r="308" spans="1:10" ht="15">
      <c r="A308" s="338"/>
      <c r="B308" s="338"/>
      <c r="C308" s="338"/>
      <c r="D308" s="338"/>
      <c r="E308" s="339"/>
      <c r="F308" s="339"/>
      <c r="G308" s="339"/>
      <c r="H308" s="338"/>
      <c r="I308" s="338"/>
      <c r="J308" s="338"/>
    </row>
    <row r="309" spans="1:10" ht="15">
      <c r="A309" s="338"/>
      <c r="B309" s="338"/>
      <c r="C309" s="338"/>
      <c r="D309" s="338"/>
      <c r="E309" s="339"/>
      <c r="F309" s="339"/>
      <c r="G309" s="339"/>
      <c r="H309" s="338"/>
      <c r="I309" s="338"/>
      <c r="J309" s="338"/>
    </row>
    <row r="310" spans="1:10" ht="15">
      <c r="A310" s="338"/>
      <c r="B310" s="338"/>
      <c r="C310" s="338"/>
      <c r="D310" s="338"/>
      <c r="E310" s="339"/>
      <c r="F310" s="339"/>
      <c r="G310" s="339"/>
      <c r="H310" s="338"/>
      <c r="I310" s="338"/>
      <c r="J310" s="338"/>
    </row>
    <row r="311" spans="1:10" ht="15">
      <c r="A311" s="338"/>
      <c r="B311" s="338"/>
      <c r="C311" s="338"/>
      <c r="D311" s="338"/>
      <c r="E311" s="339"/>
      <c r="F311" s="339"/>
      <c r="G311" s="339"/>
      <c r="H311" s="338"/>
      <c r="I311" s="338"/>
      <c r="J311" s="338"/>
    </row>
    <row r="312" spans="1:10" ht="15">
      <c r="A312" s="338"/>
      <c r="B312" s="338"/>
      <c r="C312" s="338"/>
      <c r="D312" s="338"/>
      <c r="E312" s="339"/>
      <c r="F312" s="339"/>
      <c r="G312" s="339"/>
      <c r="H312" s="338"/>
      <c r="I312" s="338"/>
      <c r="J312" s="338"/>
    </row>
    <row r="313" spans="1:10" ht="15">
      <c r="A313" s="338"/>
      <c r="B313" s="338"/>
      <c r="C313" s="338"/>
      <c r="D313" s="338"/>
      <c r="E313" s="339"/>
      <c r="F313" s="339"/>
      <c r="G313" s="339"/>
      <c r="H313" s="338"/>
      <c r="I313" s="338"/>
      <c r="J313" s="338"/>
    </row>
    <row r="314" spans="1:10" ht="15">
      <c r="A314" s="338"/>
      <c r="B314" s="338"/>
      <c r="C314" s="338"/>
      <c r="D314" s="338"/>
      <c r="E314" s="339"/>
      <c r="F314" s="339"/>
      <c r="G314" s="339"/>
      <c r="H314" s="338"/>
      <c r="I314" s="338"/>
      <c r="J314" s="338"/>
    </row>
    <row r="315" spans="1:10" ht="15">
      <c r="A315" s="338"/>
      <c r="B315" s="338"/>
      <c r="C315" s="338"/>
      <c r="D315" s="338"/>
      <c r="E315" s="339"/>
      <c r="F315" s="339"/>
      <c r="G315" s="339"/>
      <c r="H315" s="338"/>
      <c r="I315" s="338"/>
      <c r="J315" s="338"/>
    </row>
    <row r="316" spans="1:10" ht="15">
      <c r="A316" s="338"/>
      <c r="B316" s="338"/>
      <c r="C316" s="338"/>
      <c r="D316" s="338"/>
      <c r="E316" s="339"/>
      <c r="F316" s="339"/>
      <c r="G316" s="339"/>
      <c r="H316" s="338"/>
      <c r="I316" s="338"/>
      <c r="J316" s="338"/>
    </row>
    <row r="317" spans="1:10" ht="15">
      <c r="A317" s="338"/>
      <c r="B317" s="338"/>
      <c r="C317" s="338"/>
      <c r="D317" s="338"/>
      <c r="E317" s="339"/>
      <c r="F317" s="339"/>
      <c r="G317" s="339"/>
      <c r="H317" s="338"/>
      <c r="I317" s="338"/>
      <c r="J317" s="338"/>
    </row>
    <row r="318" spans="1:10" ht="15">
      <c r="A318" s="338"/>
      <c r="B318" s="338"/>
      <c r="C318" s="338"/>
      <c r="D318" s="338"/>
      <c r="E318" s="339"/>
      <c r="F318" s="339"/>
      <c r="G318" s="339"/>
      <c r="H318" s="338"/>
      <c r="I318" s="338"/>
      <c r="J318" s="338"/>
    </row>
    <row r="319" spans="1:10" ht="15">
      <c r="A319" s="338"/>
      <c r="B319" s="338"/>
      <c r="C319" s="338"/>
      <c r="D319" s="338"/>
      <c r="E319" s="339"/>
      <c r="F319" s="339"/>
      <c r="G319" s="339"/>
      <c r="H319" s="338"/>
      <c r="I319" s="338"/>
      <c r="J319" s="338"/>
    </row>
    <row r="320" spans="1:10" ht="15">
      <c r="A320" s="338"/>
      <c r="B320" s="338"/>
      <c r="C320" s="338"/>
      <c r="D320" s="338"/>
      <c r="E320" s="339"/>
      <c r="F320" s="339"/>
      <c r="G320" s="339"/>
      <c r="H320" s="338"/>
      <c r="I320" s="338"/>
      <c r="J320" s="338"/>
    </row>
    <row r="321" spans="1:10" ht="15">
      <c r="A321" s="338"/>
      <c r="B321" s="338"/>
      <c r="C321" s="338"/>
      <c r="D321" s="338"/>
      <c r="E321" s="339"/>
      <c r="F321" s="339"/>
      <c r="G321" s="339"/>
      <c r="H321" s="338"/>
      <c r="I321" s="338"/>
      <c r="J321" s="338"/>
    </row>
    <row r="322" spans="1:10" ht="15">
      <c r="A322" s="338"/>
      <c r="B322" s="338"/>
      <c r="C322" s="338"/>
      <c r="D322" s="338"/>
      <c r="E322" s="339"/>
      <c r="F322" s="339"/>
      <c r="G322" s="339"/>
      <c r="H322" s="338"/>
      <c r="I322" s="338"/>
      <c r="J322" s="338"/>
    </row>
    <row r="323" spans="1:10" ht="15">
      <c r="A323" s="338"/>
      <c r="B323" s="338"/>
      <c r="C323" s="338"/>
      <c r="D323" s="338"/>
      <c r="E323" s="339"/>
      <c r="F323" s="339"/>
      <c r="G323" s="339"/>
      <c r="H323" s="338"/>
      <c r="I323" s="338"/>
      <c r="J323" s="338"/>
    </row>
    <row r="324" spans="1:10" ht="15">
      <c r="A324" s="338"/>
      <c r="B324" s="338"/>
      <c r="C324" s="338"/>
      <c r="D324" s="338"/>
      <c r="E324" s="339"/>
      <c r="F324" s="339"/>
      <c r="G324" s="339"/>
      <c r="H324" s="338"/>
      <c r="I324" s="338"/>
      <c r="J324" s="338"/>
    </row>
    <row r="325" spans="1:10" ht="15">
      <c r="A325" s="338"/>
      <c r="B325" s="338"/>
      <c r="C325" s="338"/>
      <c r="D325" s="338"/>
      <c r="E325" s="339"/>
      <c r="F325" s="339"/>
      <c r="G325" s="339"/>
      <c r="H325" s="338"/>
      <c r="I325" s="338"/>
      <c r="J325" s="338"/>
    </row>
    <row r="326" spans="1:10" ht="15">
      <c r="A326" s="338"/>
      <c r="B326" s="338"/>
      <c r="C326" s="338"/>
      <c r="D326" s="338"/>
      <c r="E326" s="339"/>
      <c r="F326" s="339"/>
      <c r="G326" s="339"/>
      <c r="H326" s="338"/>
      <c r="I326" s="338"/>
      <c r="J326" s="338"/>
    </row>
    <row r="327" spans="1:10" ht="15">
      <c r="A327" s="338"/>
      <c r="B327" s="338"/>
      <c r="C327" s="338"/>
      <c r="D327" s="338"/>
      <c r="E327" s="339"/>
      <c r="F327" s="339"/>
      <c r="G327" s="339"/>
      <c r="H327" s="338"/>
      <c r="I327" s="338"/>
      <c r="J327" s="338"/>
    </row>
    <row r="328" spans="1:10" ht="15">
      <c r="A328" s="338"/>
      <c r="B328" s="338"/>
      <c r="C328" s="338"/>
      <c r="D328" s="338"/>
      <c r="E328" s="339"/>
      <c r="F328" s="339"/>
      <c r="G328" s="339"/>
      <c r="H328" s="338"/>
      <c r="I328" s="338"/>
      <c r="J328" s="338"/>
    </row>
    <row r="329" spans="1:10" ht="15">
      <c r="A329" s="338"/>
      <c r="B329" s="338"/>
      <c r="C329" s="338"/>
      <c r="D329" s="338"/>
      <c r="E329" s="339"/>
      <c r="F329" s="339"/>
      <c r="G329" s="339"/>
      <c r="H329" s="338"/>
      <c r="I329" s="338"/>
      <c r="J329" s="338"/>
    </row>
    <row r="330" spans="1:10" ht="15">
      <c r="A330" s="338"/>
      <c r="B330" s="338"/>
      <c r="C330" s="338"/>
      <c r="D330" s="338"/>
      <c r="E330" s="339"/>
      <c r="F330" s="339"/>
      <c r="G330" s="339"/>
      <c r="H330" s="338"/>
      <c r="I330" s="338"/>
      <c r="J330" s="338"/>
    </row>
    <row r="331" spans="1:10" ht="15">
      <c r="A331" s="338"/>
      <c r="B331" s="338"/>
      <c r="C331" s="338"/>
      <c r="D331" s="338"/>
      <c r="E331" s="339"/>
      <c r="F331" s="339"/>
      <c r="G331" s="339"/>
      <c r="H331" s="338"/>
      <c r="I331" s="338"/>
      <c r="J331" s="338"/>
    </row>
    <row r="332" spans="1:10" ht="15">
      <c r="A332" s="338"/>
      <c r="B332" s="338"/>
      <c r="C332" s="338"/>
      <c r="D332" s="338"/>
      <c r="E332" s="339"/>
      <c r="F332" s="339"/>
      <c r="G332" s="339"/>
      <c r="H332" s="338"/>
      <c r="I332" s="338"/>
      <c r="J332" s="338"/>
    </row>
    <row r="333" spans="1:10" ht="15">
      <c r="A333" s="338"/>
      <c r="B333" s="338"/>
      <c r="C333" s="338"/>
      <c r="D333" s="338"/>
      <c r="E333" s="339"/>
      <c r="F333" s="339"/>
      <c r="G333" s="339"/>
      <c r="H333" s="338"/>
      <c r="I333" s="338"/>
      <c r="J333" s="338"/>
    </row>
    <row r="334" spans="1:10" ht="15">
      <c r="A334" s="338"/>
      <c r="B334" s="338"/>
      <c r="C334" s="338"/>
      <c r="D334" s="338"/>
      <c r="E334" s="339"/>
      <c r="F334" s="339"/>
      <c r="G334" s="339"/>
      <c r="H334" s="338"/>
      <c r="I334" s="338"/>
      <c r="J334" s="338"/>
    </row>
    <row r="335" spans="1:10" ht="15">
      <c r="A335" s="338"/>
      <c r="B335" s="338"/>
      <c r="C335" s="338"/>
      <c r="D335" s="338"/>
      <c r="E335" s="339"/>
      <c r="F335" s="339"/>
      <c r="G335" s="339"/>
      <c r="H335" s="338"/>
      <c r="I335" s="338"/>
      <c r="J335" s="338"/>
    </row>
    <row r="336" spans="1:10" ht="15">
      <c r="A336" s="338"/>
      <c r="B336" s="338"/>
      <c r="C336" s="338"/>
      <c r="D336" s="338"/>
      <c r="E336" s="339"/>
      <c r="F336" s="339"/>
      <c r="G336" s="339"/>
      <c r="H336" s="338"/>
      <c r="I336" s="338"/>
      <c r="J336" s="338"/>
    </row>
    <row r="337" spans="1:10" ht="15">
      <c r="A337" s="338"/>
      <c r="B337" s="338"/>
      <c r="C337" s="338"/>
      <c r="D337" s="338"/>
      <c r="E337" s="339"/>
      <c r="F337" s="339"/>
      <c r="G337" s="339"/>
      <c r="H337" s="338"/>
      <c r="I337" s="338"/>
      <c r="J337" s="338"/>
    </row>
    <row r="338" spans="1:10" ht="15">
      <c r="A338" s="338"/>
      <c r="B338" s="338"/>
      <c r="C338" s="338"/>
      <c r="D338" s="338"/>
      <c r="E338" s="339"/>
      <c r="F338" s="339"/>
      <c r="G338" s="339"/>
      <c r="H338" s="338"/>
      <c r="I338" s="338"/>
      <c r="J338" s="338"/>
    </row>
    <row r="339" spans="1:10" ht="15">
      <c r="A339" s="338"/>
      <c r="B339" s="338"/>
      <c r="C339" s="338"/>
      <c r="D339" s="338"/>
      <c r="E339" s="339"/>
      <c r="F339" s="339"/>
      <c r="G339" s="339"/>
      <c r="H339" s="338"/>
      <c r="I339" s="338"/>
      <c r="J339" s="338"/>
    </row>
    <row r="340" spans="1:10" ht="15">
      <c r="A340" s="338"/>
      <c r="B340" s="338"/>
      <c r="C340" s="338"/>
      <c r="D340" s="338"/>
      <c r="E340" s="339"/>
      <c r="F340" s="339"/>
      <c r="G340" s="339"/>
      <c r="H340" s="338"/>
      <c r="I340" s="338"/>
      <c r="J340" s="338"/>
    </row>
    <row r="341" spans="1:10" ht="15">
      <c r="A341" s="338"/>
      <c r="B341" s="338"/>
      <c r="C341" s="338"/>
      <c r="D341" s="338"/>
      <c r="E341" s="339"/>
      <c r="F341" s="339"/>
      <c r="G341" s="339"/>
      <c r="H341" s="338"/>
      <c r="I341" s="338"/>
      <c r="J341" s="338"/>
    </row>
    <row r="342" spans="1:10" ht="15">
      <c r="A342" s="338"/>
      <c r="B342" s="338"/>
      <c r="C342" s="338"/>
      <c r="D342" s="338"/>
      <c r="E342" s="339"/>
      <c r="F342" s="339"/>
      <c r="G342" s="339"/>
      <c r="H342" s="338"/>
      <c r="I342" s="338"/>
      <c r="J342" s="338"/>
    </row>
    <row r="343" spans="1:10" ht="15">
      <c r="A343" s="338"/>
      <c r="B343" s="338"/>
      <c r="C343" s="338"/>
      <c r="D343" s="338"/>
      <c r="E343" s="339"/>
      <c r="F343" s="339"/>
      <c r="G343" s="339"/>
      <c r="H343" s="338"/>
      <c r="I343" s="338"/>
      <c r="J343" s="338"/>
    </row>
    <row r="344" spans="1:10" ht="15">
      <c r="A344" s="338"/>
      <c r="B344" s="338"/>
      <c r="C344" s="338"/>
      <c r="D344" s="338"/>
      <c r="E344" s="339"/>
      <c r="F344" s="339"/>
      <c r="G344" s="339"/>
      <c r="H344" s="338"/>
      <c r="I344" s="338"/>
      <c r="J344" s="338"/>
    </row>
    <row r="345" spans="1:10" ht="15">
      <c r="A345" s="338"/>
      <c r="B345" s="338"/>
      <c r="C345" s="338"/>
      <c r="D345" s="338"/>
      <c r="E345" s="339"/>
      <c r="F345" s="339"/>
      <c r="G345" s="339"/>
      <c r="H345" s="338"/>
      <c r="I345" s="338"/>
      <c r="J345" s="338"/>
    </row>
    <row r="346" spans="1:10" ht="15">
      <c r="A346" s="338"/>
      <c r="B346" s="338"/>
      <c r="C346" s="338"/>
      <c r="D346" s="338"/>
      <c r="E346" s="339"/>
      <c r="F346" s="339"/>
      <c r="G346" s="339"/>
      <c r="H346" s="338"/>
      <c r="I346" s="338"/>
      <c r="J346" s="338"/>
    </row>
    <row r="347" spans="1:10" ht="15">
      <c r="A347" s="338"/>
      <c r="B347" s="338"/>
      <c r="C347" s="338"/>
      <c r="D347" s="338"/>
      <c r="E347" s="339"/>
      <c r="F347" s="339"/>
      <c r="G347" s="339"/>
      <c r="H347" s="338"/>
      <c r="I347" s="338"/>
      <c r="J347" s="338"/>
    </row>
    <row r="348" spans="1:10" ht="15">
      <c r="A348" s="338"/>
      <c r="B348" s="338"/>
      <c r="C348" s="338"/>
      <c r="D348" s="338"/>
      <c r="E348" s="339"/>
      <c r="F348" s="339"/>
      <c r="G348" s="339"/>
      <c r="H348" s="338"/>
      <c r="I348" s="338"/>
      <c r="J348" s="338"/>
    </row>
    <row r="349" spans="1:10" ht="15">
      <c r="A349" s="338"/>
      <c r="B349" s="338"/>
      <c r="C349" s="338"/>
      <c r="D349" s="338"/>
      <c r="E349" s="339"/>
      <c r="F349" s="339"/>
      <c r="G349" s="339"/>
      <c r="H349" s="338"/>
      <c r="I349" s="338"/>
      <c r="J349" s="338"/>
    </row>
    <row r="350" spans="1:10" ht="15">
      <c r="A350" s="338"/>
      <c r="B350" s="338"/>
      <c r="C350" s="338"/>
      <c r="D350" s="338"/>
      <c r="E350" s="339"/>
      <c r="F350" s="339"/>
      <c r="G350" s="339"/>
      <c r="H350" s="338"/>
      <c r="I350" s="338"/>
      <c r="J350" s="338"/>
    </row>
    <row r="351" spans="1:10" ht="15">
      <c r="A351" s="338"/>
      <c r="B351" s="338"/>
      <c r="C351" s="338"/>
      <c r="D351" s="338"/>
      <c r="E351" s="339"/>
      <c r="F351" s="339"/>
      <c r="G351" s="339"/>
      <c r="H351" s="338"/>
      <c r="I351" s="338"/>
      <c r="J351" s="338"/>
    </row>
    <row r="352" spans="1:10" ht="15">
      <c r="A352" s="338"/>
      <c r="B352" s="338"/>
      <c r="C352" s="338"/>
      <c r="D352" s="338"/>
      <c r="E352" s="339"/>
      <c r="F352" s="339"/>
      <c r="G352" s="339"/>
      <c r="H352" s="338"/>
      <c r="I352" s="338"/>
      <c r="J352" s="338"/>
    </row>
    <row r="353" spans="1:10" ht="15">
      <c r="A353" s="338"/>
      <c r="B353" s="338"/>
      <c r="C353" s="338"/>
      <c r="D353" s="338"/>
      <c r="E353" s="339"/>
      <c r="F353" s="339"/>
      <c r="G353" s="339"/>
      <c r="H353" s="338"/>
      <c r="I353" s="338"/>
      <c r="J353" s="338"/>
    </row>
    <row r="354" spans="1:10" ht="15">
      <c r="A354" s="338"/>
      <c r="B354" s="338"/>
      <c r="C354" s="338"/>
      <c r="D354" s="338"/>
      <c r="E354" s="339"/>
      <c r="F354" s="339"/>
      <c r="G354" s="339"/>
      <c r="H354" s="338"/>
      <c r="I354" s="338"/>
      <c r="J354" s="338"/>
    </row>
    <row r="355" spans="1:10" ht="15">
      <c r="A355" s="338"/>
      <c r="B355" s="338"/>
      <c r="C355" s="338"/>
      <c r="D355" s="338"/>
      <c r="E355" s="339"/>
      <c r="F355" s="339"/>
      <c r="G355" s="339"/>
      <c r="H355" s="338"/>
      <c r="I355" s="338"/>
      <c r="J355" s="338"/>
    </row>
    <row r="356" spans="1:10" ht="15">
      <c r="A356" s="338"/>
      <c r="B356" s="338"/>
      <c r="C356" s="338"/>
      <c r="D356" s="338"/>
      <c r="E356" s="339"/>
      <c r="F356" s="339"/>
      <c r="G356" s="339"/>
      <c r="H356" s="338"/>
      <c r="I356" s="338"/>
      <c r="J356" s="338"/>
    </row>
    <row r="357" spans="1:10" ht="15">
      <c r="A357" s="338"/>
      <c r="B357" s="338"/>
      <c r="C357" s="338"/>
      <c r="D357" s="338"/>
      <c r="E357" s="339"/>
      <c r="F357" s="339"/>
      <c r="G357" s="339"/>
      <c r="H357" s="338"/>
      <c r="I357" s="338"/>
      <c r="J357" s="338"/>
    </row>
    <row r="358" spans="1:10" ht="15">
      <c r="A358" s="338"/>
      <c r="B358" s="338"/>
      <c r="C358" s="338"/>
      <c r="D358" s="338"/>
      <c r="E358" s="339"/>
      <c r="F358" s="339"/>
      <c r="G358" s="339"/>
      <c r="H358" s="338"/>
      <c r="I358" s="338"/>
      <c r="J358" s="338"/>
    </row>
    <row r="359" spans="1:10" ht="15">
      <c r="A359" s="338"/>
      <c r="B359" s="338"/>
      <c r="C359" s="338"/>
      <c r="D359" s="338"/>
      <c r="E359" s="339"/>
      <c r="F359" s="339"/>
      <c r="G359" s="339"/>
      <c r="H359" s="338"/>
      <c r="I359" s="338"/>
      <c r="J359" s="338"/>
    </row>
    <row r="360" spans="1:10" ht="15">
      <c r="A360" s="338"/>
      <c r="B360" s="338"/>
      <c r="C360" s="338"/>
      <c r="D360" s="338"/>
      <c r="E360" s="339"/>
      <c r="F360" s="339"/>
      <c r="G360" s="339"/>
      <c r="H360" s="338"/>
      <c r="I360" s="338"/>
      <c r="J360" s="338"/>
    </row>
    <row r="361" spans="1:10" ht="15">
      <c r="A361" s="338"/>
      <c r="B361" s="338"/>
      <c r="C361" s="338"/>
      <c r="D361" s="338"/>
      <c r="E361" s="339"/>
      <c r="F361" s="339"/>
      <c r="G361" s="339"/>
      <c r="H361" s="338"/>
      <c r="I361" s="338"/>
      <c r="J361" s="338"/>
    </row>
    <row r="362" spans="1:10" ht="15">
      <c r="A362" s="338"/>
      <c r="B362" s="338"/>
      <c r="C362" s="338"/>
      <c r="D362" s="338"/>
      <c r="E362" s="339"/>
      <c r="F362" s="339"/>
      <c r="G362" s="339"/>
      <c r="H362" s="338"/>
      <c r="I362" s="338"/>
      <c r="J362" s="338"/>
    </row>
    <row r="363" spans="1:10" ht="15">
      <c r="A363" s="338"/>
      <c r="B363" s="338"/>
      <c r="C363" s="338"/>
      <c r="D363" s="338"/>
      <c r="E363" s="339"/>
      <c r="F363" s="339"/>
      <c r="G363" s="339"/>
      <c r="H363" s="338"/>
      <c r="I363" s="338"/>
      <c r="J363" s="338"/>
    </row>
    <row r="364" spans="1:10" ht="15">
      <c r="A364" s="338"/>
      <c r="B364" s="338"/>
      <c r="C364" s="338"/>
      <c r="D364" s="338"/>
      <c r="E364" s="339"/>
      <c r="F364" s="339"/>
      <c r="G364" s="339"/>
      <c r="H364" s="338"/>
      <c r="I364" s="338"/>
      <c r="J364" s="338"/>
    </row>
    <row r="365" spans="1:10" ht="15">
      <c r="A365" s="338"/>
      <c r="B365" s="338"/>
      <c r="C365" s="338"/>
      <c r="D365" s="338"/>
      <c r="E365" s="339"/>
      <c r="F365" s="339"/>
      <c r="G365" s="339"/>
      <c r="H365" s="338"/>
      <c r="I365" s="338"/>
      <c r="J365" s="338"/>
    </row>
    <row r="366" spans="1:10" ht="15">
      <c r="A366" s="338"/>
      <c r="B366" s="338"/>
      <c r="C366" s="338"/>
      <c r="D366" s="338"/>
      <c r="E366" s="339"/>
      <c r="F366" s="339"/>
      <c r="G366" s="339"/>
      <c r="H366" s="338"/>
      <c r="I366" s="338"/>
      <c r="J366" s="338"/>
    </row>
    <row r="367" spans="1:10" ht="15">
      <c r="A367" s="338"/>
      <c r="B367" s="338"/>
      <c r="C367" s="338"/>
      <c r="D367" s="338"/>
      <c r="E367" s="339"/>
      <c r="F367" s="339"/>
      <c r="G367" s="339"/>
      <c r="H367" s="338"/>
      <c r="I367" s="338"/>
      <c r="J367" s="338"/>
    </row>
    <row r="368" spans="1:10" ht="15">
      <c r="A368" s="338"/>
      <c r="B368" s="338"/>
      <c r="C368" s="338"/>
      <c r="D368" s="338"/>
      <c r="E368" s="339"/>
      <c r="F368" s="339"/>
      <c r="G368" s="339"/>
      <c r="H368" s="338"/>
      <c r="I368" s="338"/>
      <c r="J368" s="338"/>
    </row>
    <row r="369" spans="1:10" ht="15">
      <c r="A369" s="338"/>
      <c r="B369" s="338"/>
      <c r="C369" s="338"/>
      <c r="D369" s="338"/>
      <c r="E369" s="339"/>
      <c r="F369" s="339"/>
      <c r="G369" s="339"/>
      <c r="H369" s="338"/>
      <c r="I369" s="338"/>
      <c r="J369" s="338"/>
    </row>
    <row r="370" spans="1:10" ht="15">
      <c r="A370" s="338"/>
      <c r="B370" s="338"/>
      <c r="C370" s="338"/>
      <c r="D370" s="338"/>
      <c r="E370" s="339"/>
      <c r="F370" s="339"/>
      <c r="G370" s="339"/>
      <c r="H370" s="338"/>
      <c r="I370" s="338"/>
      <c r="J370" s="338"/>
    </row>
    <row r="371" spans="1:10" ht="15">
      <c r="A371" s="338"/>
      <c r="B371" s="338"/>
      <c r="C371" s="338"/>
      <c r="D371" s="338"/>
      <c r="E371" s="339"/>
      <c r="F371" s="339"/>
      <c r="G371" s="339"/>
      <c r="H371" s="338"/>
      <c r="I371" s="338"/>
      <c r="J371" s="338"/>
    </row>
    <row r="372" spans="1:10" ht="15">
      <c r="A372" s="338"/>
      <c r="B372" s="338"/>
      <c r="C372" s="338"/>
      <c r="D372" s="338"/>
      <c r="E372" s="339"/>
      <c r="F372" s="339"/>
      <c r="G372" s="339"/>
      <c r="H372" s="338"/>
      <c r="I372" s="338"/>
      <c r="J372" s="338"/>
    </row>
    <row r="373" spans="1:10" ht="15">
      <c r="A373" s="338"/>
      <c r="B373" s="338"/>
      <c r="C373" s="338"/>
      <c r="D373" s="338"/>
      <c r="E373" s="339"/>
      <c r="F373" s="339"/>
      <c r="G373" s="339"/>
      <c r="H373" s="338"/>
      <c r="I373" s="338"/>
      <c r="J373" s="338"/>
    </row>
    <row r="374" spans="1:10" ht="15">
      <c r="A374" s="338"/>
      <c r="B374" s="338"/>
      <c r="C374" s="338"/>
      <c r="D374" s="338"/>
      <c r="E374" s="339"/>
      <c r="F374" s="339"/>
      <c r="G374" s="339"/>
      <c r="H374" s="338"/>
      <c r="I374" s="338"/>
      <c r="J374" s="338"/>
    </row>
    <row r="375" spans="1:10" ht="15">
      <c r="A375" s="338"/>
      <c r="B375" s="338"/>
      <c r="C375" s="338"/>
      <c r="D375" s="338"/>
      <c r="E375" s="339"/>
      <c r="F375" s="339"/>
      <c r="G375" s="339"/>
      <c r="H375" s="338"/>
      <c r="I375" s="338"/>
      <c r="J375" s="338"/>
    </row>
    <row r="376" spans="1:10" ht="15">
      <c r="A376" s="338"/>
      <c r="B376" s="338"/>
      <c r="C376" s="338"/>
      <c r="D376" s="338"/>
      <c r="E376" s="339"/>
      <c r="F376" s="339"/>
      <c r="G376" s="339"/>
      <c r="H376" s="338"/>
      <c r="I376" s="338"/>
      <c r="J376" s="338"/>
    </row>
    <row r="377" spans="1:10" ht="15">
      <c r="A377" s="338"/>
      <c r="B377" s="338"/>
      <c r="C377" s="338"/>
      <c r="D377" s="338"/>
      <c r="E377" s="339"/>
      <c r="F377" s="339"/>
      <c r="G377" s="339"/>
      <c r="H377" s="338"/>
      <c r="I377" s="338"/>
      <c r="J377" s="338"/>
    </row>
    <row r="378" spans="1:10" ht="15">
      <c r="A378" s="338"/>
      <c r="B378" s="338"/>
      <c r="C378" s="338"/>
      <c r="D378" s="338"/>
      <c r="E378" s="339"/>
      <c r="F378" s="339"/>
      <c r="G378" s="339"/>
      <c r="H378" s="338"/>
      <c r="I378" s="338"/>
      <c r="J378" s="338"/>
    </row>
    <row r="379" spans="1:10" ht="15">
      <c r="A379" s="338"/>
      <c r="B379" s="338"/>
      <c r="C379" s="338"/>
      <c r="D379" s="338"/>
      <c r="E379" s="339"/>
      <c r="F379" s="339"/>
      <c r="G379" s="339"/>
      <c r="H379" s="338"/>
      <c r="I379" s="338"/>
      <c r="J379" s="338"/>
    </row>
    <row r="380" spans="1:10" ht="15">
      <c r="A380" s="338"/>
      <c r="B380" s="338"/>
      <c r="C380" s="338"/>
      <c r="D380" s="338"/>
      <c r="E380" s="339"/>
      <c r="F380" s="339"/>
      <c r="G380" s="339"/>
      <c r="H380" s="338"/>
      <c r="I380" s="338"/>
      <c r="J380" s="338"/>
    </row>
    <row r="381" spans="1:10" ht="15">
      <c r="A381" s="338"/>
      <c r="B381" s="338"/>
      <c r="C381" s="338"/>
      <c r="D381" s="338"/>
      <c r="E381" s="339"/>
      <c r="F381" s="339"/>
      <c r="G381" s="339"/>
      <c r="H381" s="338"/>
      <c r="I381" s="338"/>
      <c r="J381" s="338"/>
    </row>
    <row r="382" spans="1:10" ht="15">
      <c r="A382" s="338"/>
      <c r="B382" s="338"/>
      <c r="C382" s="338"/>
      <c r="D382" s="338"/>
      <c r="E382" s="339"/>
      <c r="F382" s="339"/>
      <c r="G382" s="339"/>
      <c r="H382" s="338"/>
      <c r="I382" s="338"/>
      <c r="J382" s="338"/>
    </row>
    <row r="383" spans="1:10" ht="15">
      <c r="A383" s="338"/>
      <c r="B383" s="338"/>
      <c r="C383" s="338"/>
      <c r="D383" s="338"/>
      <c r="E383" s="339"/>
      <c r="F383" s="339"/>
      <c r="G383" s="339"/>
      <c r="H383" s="338"/>
      <c r="I383" s="338"/>
      <c r="J383" s="338"/>
    </row>
    <row r="384" spans="1:10" ht="15">
      <c r="A384" s="338"/>
      <c r="B384" s="338"/>
      <c r="C384" s="338"/>
      <c r="D384" s="338"/>
      <c r="E384" s="339"/>
      <c r="F384" s="339"/>
      <c r="G384" s="339"/>
      <c r="H384" s="338"/>
      <c r="I384" s="338"/>
      <c r="J384" s="338"/>
    </row>
    <row r="385" spans="1:10" ht="15">
      <c r="A385" s="338"/>
      <c r="B385" s="338"/>
      <c r="C385" s="338"/>
      <c r="D385" s="338"/>
      <c r="E385" s="339"/>
      <c r="F385" s="339"/>
      <c r="G385" s="339"/>
      <c r="H385" s="338"/>
      <c r="I385" s="338"/>
      <c r="J385" s="338"/>
    </row>
    <row r="386" spans="1:10" ht="15">
      <c r="A386" s="338"/>
      <c r="B386" s="338"/>
      <c r="C386" s="338"/>
      <c r="D386" s="338"/>
      <c r="E386" s="339"/>
      <c r="F386" s="339"/>
      <c r="G386" s="339"/>
      <c r="H386" s="338"/>
      <c r="I386" s="338"/>
      <c r="J386" s="338"/>
    </row>
    <row r="387" spans="1:10" ht="15">
      <c r="A387" s="338"/>
      <c r="B387" s="338"/>
      <c r="C387" s="338"/>
      <c r="D387" s="338"/>
      <c r="E387" s="339"/>
      <c r="F387" s="339"/>
      <c r="G387" s="339"/>
      <c r="H387" s="338"/>
      <c r="I387" s="338"/>
      <c r="J387" s="338"/>
    </row>
    <row r="388" spans="1:10" ht="15">
      <c r="A388" s="338"/>
      <c r="B388" s="338"/>
      <c r="C388" s="338"/>
      <c r="D388" s="338"/>
      <c r="E388" s="339"/>
      <c r="F388" s="339"/>
      <c r="G388" s="339"/>
      <c r="H388" s="338"/>
      <c r="I388" s="338"/>
      <c r="J388" s="338"/>
    </row>
    <row r="389" spans="1:10" ht="15">
      <c r="A389" s="338"/>
      <c r="B389" s="338"/>
      <c r="C389" s="338"/>
      <c r="D389" s="338"/>
      <c r="E389" s="339"/>
      <c r="F389" s="339"/>
      <c r="G389" s="339"/>
      <c r="H389" s="338"/>
      <c r="I389" s="338"/>
      <c r="J389" s="338"/>
    </row>
    <row r="390" spans="1:10" ht="15">
      <c r="A390" s="338"/>
      <c r="B390" s="338"/>
      <c r="C390" s="338"/>
      <c r="D390" s="338"/>
      <c r="E390" s="339"/>
      <c r="F390" s="339"/>
      <c r="G390" s="339"/>
      <c r="H390" s="338"/>
      <c r="I390" s="338"/>
      <c r="J390" s="338"/>
    </row>
    <row r="391" spans="1:10" ht="15">
      <c r="A391" s="338"/>
      <c r="B391" s="338"/>
      <c r="C391" s="338"/>
      <c r="D391" s="338"/>
      <c r="E391" s="339"/>
      <c r="F391" s="339"/>
      <c r="G391" s="339"/>
      <c r="H391" s="338"/>
      <c r="I391" s="338"/>
      <c r="J391" s="338"/>
    </row>
    <row r="392" spans="1:10" ht="15">
      <c r="A392" s="338"/>
      <c r="B392" s="338"/>
      <c r="C392" s="338"/>
      <c r="D392" s="338"/>
      <c r="E392" s="339"/>
      <c r="F392" s="339"/>
      <c r="G392" s="339"/>
      <c r="H392" s="338"/>
      <c r="I392" s="338"/>
      <c r="J392" s="338"/>
    </row>
    <row r="393" spans="1:10" ht="15">
      <c r="A393" s="338"/>
      <c r="B393" s="338"/>
      <c r="C393" s="338"/>
      <c r="D393" s="338"/>
      <c r="E393" s="339"/>
      <c r="F393" s="339"/>
      <c r="G393" s="339"/>
      <c r="H393" s="338"/>
      <c r="I393" s="338"/>
      <c r="J393" s="338"/>
    </row>
    <row r="394" spans="1:10" ht="15">
      <c r="A394" s="338"/>
      <c r="B394" s="338"/>
      <c r="C394" s="338"/>
      <c r="D394" s="338"/>
      <c r="E394" s="339"/>
      <c r="F394" s="339"/>
      <c r="G394" s="339"/>
      <c r="H394" s="338"/>
      <c r="I394" s="338"/>
      <c r="J394" s="338"/>
    </row>
    <row r="395" spans="1:10" ht="15">
      <c r="A395" s="338"/>
      <c r="B395" s="338"/>
      <c r="C395" s="338"/>
      <c r="D395" s="338"/>
      <c r="E395" s="339"/>
      <c r="F395" s="339"/>
      <c r="G395" s="339"/>
      <c r="H395" s="338"/>
      <c r="I395" s="338"/>
      <c r="J395" s="338"/>
    </row>
    <row r="396" spans="1:10" ht="15">
      <c r="A396" s="338"/>
      <c r="B396" s="338"/>
      <c r="C396" s="338"/>
      <c r="D396" s="338"/>
      <c r="E396" s="339"/>
      <c r="F396" s="339"/>
      <c r="G396" s="339"/>
      <c r="H396" s="338"/>
      <c r="I396" s="338"/>
      <c r="J396" s="338"/>
    </row>
    <row r="397" spans="1:10" ht="15">
      <c r="A397" s="338"/>
      <c r="B397" s="338"/>
      <c r="C397" s="338"/>
      <c r="D397" s="338"/>
      <c r="E397" s="339"/>
      <c r="F397" s="339"/>
      <c r="G397" s="339"/>
      <c r="H397" s="338"/>
      <c r="I397" s="338"/>
      <c r="J397" s="338"/>
    </row>
    <row r="398" spans="1:10" ht="15">
      <c r="A398" s="338"/>
      <c r="B398" s="338"/>
      <c r="C398" s="338"/>
      <c r="D398" s="338"/>
      <c r="E398" s="339"/>
      <c r="F398" s="339"/>
      <c r="G398" s="339"/>
      <c r="H398" s="338"/>
      <c r="I398" s="338"/>
      <c r="J398" s="338"/>
    </row>
    <row r="399" spans="1:10" ht="15">
      <c r="A399" s="338"/>
      <c r="B399" s="338"/>
      <c r="C399" s="338"/>
      <c r="D399" s="338"/>
      <c r="E399" s="339"/>
      <c r="F399" s="339"/>
      <c r="G399" s="339"/>
      <c r="H399" s="338"/>
      <c r="I399" s="338"/>
      <c r="J399" s="338"/>
    </row>
    <row r="400" spans="1:10" ht="15">
      <c r="A400" s="338"/>
      <c r="B400" s="338"/>
      <c r="C400" s="338"/>
      <c r="D400" s="338"/>
      <c r="E400" s="339"/>
      <c r="F400" s="339"/>
      <c r="G400" s="339"/>
      <c r="H400" s="338"/>
      <c r="I400" s="338"/>
      <c r="J400" s="338"/>
    </row>
    <row r="401" spans="1:10" ht="15">
      <c r="A401" s="338"/>
      <c r="B401" s="338"/>
      <c r="C401" s="338"/>
      <c r="D401" s="338"/>
      <c r="E401" s="339"/>
      <c r="F401" s="339"/>
      <c r="G401" s="339"/>
      <c r="H401" s="338"/>
      <c r="I401" s="338"/>
      <c r="J401" s="338"/>
    </row>
    <row r="402" spans="1:10" ht="15">
      <c r="A402" s="338"/>
      <c r="B402" s="338"/>
      <c r="C402" s="338"/>
      <c r="D402" s="338"/>
      <c r="E402" s="339"/>
      <c r="F402" s="339"/>
      <c r="G402" s="339"/>
      <c r="H402" s="338"/>
      <c r="I402" s="338"/>
      <c r="J402" s="338"/>
    </row>
    <row r="403" spans="1:10" ht="15">
      <c r="A403" s="338"/>
      <c r="B403" s="338"/>
      <c r="C403" s="338"/>
      <c r="D403" s="338"/>
      <c r="E403" s="339"/>
      <c r="F403" s="339"/>
      <c r="G403" s="339"/>
      <c r="H403" s="338"/>
      <c r="I403" s="338"/>
      <c r="J403" s="338"/>
    </row>
    <row r="404" spans="1:10" ht="15">
      <c r="A404" s="338"/>
      <c r="B404" s="338"/>
      <c r="C404" s="338"/>
      <c r="D404" s="338"/>
      <c r="E404" s="339"/>
      <c r="F404" s="339"/>
      <c r="G404" s="339"/>
      <c r="H404" s="338"/>
      <c r="I404" s="338"/>
      <c r="J404" s="338"/>
    </row>
    <row r="405" spans="1:10" ht="15">
      <c r="A405" s="338"/>
      <c r="B405" s="338"/>
      <c r="C405" s="338"/>
      <c r="D405" s="338"/>
      <c r="E405" s="339"/>
      <c r="F405" s="339"/>
      <c r="G405" s="339"/>
      <c r="H405" s="338"/>
      <c r="I405" s="338"/>
      <c r="J405" s="338"/>
    </row>
    <row r="406" spans="1:10" ht="15">
      <c r="A406" s="338"/>
      <c r="B406" s="338"/>
      <c r="C406" s="338"/>
      <c r="D406" s="338"/>
      <c r="E406" s="339"/>
      <c r="F406" s="339"/>
      <c r="G406" s="339"/>
      <c r="H406" s="338"/>
      <c r="I406" s="338"/>
      <c r="J406" s="338"/>
    </row>
    <row r="407" spans="1:10" ht="15">
      <c r="A407" s="338"/>
      <c r="B407" s="338"/>
      <c r="C407" s="338"/>
      <c r="D407" s="338"/>
      <c r="E407" s="339"/>
      <c r="F407" s="339"/>
      <c r="G407" s="339"/>
      <c r="H407" s="338"/>
      <c r="I407" s="338"/>
      <c r="J407" s="338"/>
    </row>
    <row r="408" spans="1:10" ht="15">
      <c r="A408" s="338"/>
      <c r="B408" s="338"/>
      <c r="C408" s="338"/>
      <c r="D408" s="338"/>
      <c r="E408" s="339"/>
      <c r="F408" s="339"/>
      <c r="G408" s="339"/>
      <c r="H408" s="338"/>
      <c r="I408" s="338"/>
      <c r="J408" s="338"/>
    </row>
    <row r="409" spans="1:10" ht="15">
      <c r="A409" s="338"/>
      <c r="B409" s="338"/>
      <c r="C409" s="338"/>
      <c r="D409" s="338"/>
      <c r="E409" s="339"/>
      <c r="F409" s="339"/>
      <c r="G409" s="339"/>
      <c r="H409" s="338"/>
      <c r="I409" s="338"/>
      <c r="J409" s="338"/>
    </row>
    <row r="410" spans="1:10" ht="15">
      <c r="A410" s="338"/>
      <c r="B410" s="338"/>
      <c r="C410" s="338"/>
      <c r="D410" s="338"/>
      <c r="E410" s="339"/>
      <c r="F410" s="339"/>
      <c r="G410" s="339"/>
      <c r="H410" s="338"/>
      <c r="I410" s="338"/>
      <c r="J410" s="338"/>
    </row>
    <row r="411" spans="1:10" ht="15">
      <c r="A411" s="338"/>
      <c r="B411" s="338"/>
      <c r="C411" s="338"/>
      <c r="D411" s="338"/>
      <c r="E411" s="339"/>
      <c r="F411" s="339"/>
      <c r="G411" s="339"/>
      <c r="H411" s="338"/>
      <c r="I411" s="338"/>
      <c r="J411" s="338"/>
    </row>
    <row r="412" spans="1:10" ht="15">
      <c r="A412" s="338"/>
      <c r="B412" s="338"/>
      <c r="C412" s="338"/>
      <c r="D412" s="338"/>
      <c r="E412" s="339"/>
      <c r="F412" s="339"/>
      <c r="G412" s="339"/>
      <c r="H412" s="338"/>
      <c r="I412" s="338"/>
      <c r="J412" s="338"/>
    </row>
    <row r="413" spans="1:10" ht="15">
      <c r="A413" s="338"/>
      <c r="B413" s="338"/>
      <c r="C413" s="338"/>
      <c r="D413" s="338"/>
      <c r="E413" s="339"/>
      <c r="F413" s="339"/>
      <c r="G413" s="339"/>
      <c r="H413" s="338"/>
      <c r="I413" s="338"/>
      <c r="J413" s="338"/>
    </row>
    <row r="414" spans="1:10" ht="15">
      <c r="A414" s="338"/>
      <c r="B414" s="338"/>
      <c r="C414" s="338"/>
      <c r="D414" s="338"/>
      <c r="E414" s="339"/>
      <c r="F414" s="339"/>
      <c r="G414" s="339"/>
      <c r="H414" s="338"/>
      <c r="I414" s="338"/>
      <c r="J414" s="338"/>
    </row>
    <row r="415" spans="1:10" ht="15">
      <c r="A415" s="338"/>
      <c r="B415" s="338"/>
      <c r="C415" s="338"/>
      <c r="D415" s="338"/>
      <c r="E415" s="339"/>
      <c r="F415" s="339"/>
      <c r="G415" s="339"/>
      <c r="H415" s="338"/>
      <c r="I415" s="338"/>
      <c r="J415" s="338"/>
    </row>
    <row r="416" spans="1:10" ht="15">
      <c r="A416" s="338"/>
      <c r="B416" s="338"/>
      <c r="C416" s="338"/>
      <c r="D416" s="338"/>
      <c r="E416" s="339"/>
      <c r="F416" s="339"/>
      <c r="G416" s="339"/>
      <c r="H416" s="338"/>
      <c r="I416" s="338"/>
      <c r="J416" s="338"/>
    </row>
    <row r="417" spans="1:10" ht="15">
      <c r="A417" s="338"/>
      <c r="B417" s="338"/>
      <c r="C417" s="338"/>
      <c r="D417" s="338"/>
      <c r="E417" s="339"/>
      <c r="F417" s="339"/>
      <c r="G417" s="339"/>
      <c r="H417" s="338"/>
      <c r="I417" s="338"/>
      <c r="J417" s="338"/>
    </row>
    <row r="418" spans="1:10" ht="15">
      <c r="A418" s="338"/>
      <c r="B418" s="338"/>
      <c r="C418" s="338"/>
      <c r="D418" s="338"/>
      <c r="E418" s="339"/>
      <c r="F418" s="339"/>
      <c r="G418" s="339"/>
      <c r="H418" s="338"/>
      <c r="I418" s="338"/>
      <c r="J418" s="338"/>
    </row>
    <row r="419" spans="1:10" ht="15">
      <c r="A419" s="338"/>
      <c r="B419" s="338"/>
      <c r="C419" s="338"/>
      <c r="D419" s="338"/>
      <c r="E419" s="339"/>
      <c r="F419" s="339"/>
      <c r="G419" s="339"/>
      <c r="H419" s="338"/>
      <c r="I419" s="338"/>
      <c r="J419" s="338"/>
    </row>
    <row r="420" spans="1:10" ht="15">
      <c r="A420" s="338"/>
      <c r="B420" s="338"/>
      <c r="C420" s="338"/>
      <c r="D420" s="338"/>
      <c r="E420" s="339"/>
      <c r="F420" s="339"/>
      <c r="G420" s="339"/>
      <c r="H420" s="338"/>
      <c r="I420" s="338"/>
      <c r="J420" s="338"/>
    </row>
    <row r="421" spans="1:10" ht="15">
      <c r="A421" s="338"/>
      <c r="B421" s="338"/>
      <c r="C421" s="338"/>
      <c r="D421" s="338"/>
      <c r="E421" s="339"/>
      <c r="F421" s="339"/>
      <c r="G421" s="339"/>
      <c r="H421" s="338"/>
      <c r="I421" s="338"/>
      <c r="J421" s="338"/>
    </row>
    <row r="422" spans="1:10" ht="15">
      <c r="A422" s="338"/>
      <c r="B422" s="338"/>
      <c r="C422" s="338"/>
      <c r="D422" s="338"/>
      <c r="E422" s="339"/>
      <c r="F422" s="339"/>
      <c r="G422" s="339"/>
      <c r="H422" s="338"/>
      <c r="I422" s="338"/>
      <c r="J422" s="338"/>
    </row>
    <row r="423" spans="1:10" ht="15">
      <c r="A423" s="338"/>
      <c r="B423" s="338"/>
      <c r="C423" s="338"/>
      <c r="D423" s="338"/>
      <c r="E423" s="339"/>
      <c r="F423" s="339"/>
      <c r="G423" s="339"/>
      <c r="H423" s="338"/>
      <c r="I423" s="338"/>
      <c r="J423" s="338"/>
    </row>
    <row r="424" spans="1:10" ht="15">
      <c r="A424" s="338"/>
      <c r="B424" s="338"/>
      <c r="C424" s="338"/>
      <c r="D424" s="338"/>
      <c r="E424" s="339"/>
      <c r="F424" s="339"/>
      <c r="G424" s="339"/>
      <c r="H424" s="338"/>
      <c r="I424" s="338"/>
      <c r="J424" s="338"/>
    </row>
    <row r="425" spans="1:10" ht="15">
      <c r="A425" s="338"/>
      <c r="B425" s="338"/>
      <c r="C425" s="338"/>
      <c r="D425" s="338"/>
      <c r="E425" s="339"/>
      <c r="F425" s="339"/>
      <c r="G425" s="339"/>
      <c r="H425" s="338"/>
      <c r="I425" s="338"/>
      <c r="J425" s="338"/>
    </row>
    <row r="426" spans="1:10" ht="15">
      <c r="A426" s="338"/>
      <c r="B426" s="338"/>
      <c r="C426" s="338"/>
      <c r="D426" s="338"/>
      <c r="E426" s="339"/>
      <c r="F426" s="339"/>
      <c r="G426" s="339"/>
      <c r="H426" s="338"/>
      <c r="I426" s="338"/>
      <c r="J426" s="338"/>
    </row>
    <row r="427" spans="1:10" ht="15">
      <c r="A427" s="338"/>
      <c r="B427" s="338"/>
      <c r="C427" s="338"/>
      <c r="D427" s="338"/>
      <c r="E427" s="339"/>
      <c r="F427" s="339"/>
      <c r="G427" s="339"/>
      <c r="H427" s="338"/>
      <c r="I427" s="338"/>
      <c r="J427" s="338"/>
    </row>
    <row r="428" spans="1:10" ht="15">
      <c r="A428" s="338"/>
      <c r="B428" s="338"/>
      <c r="C428" s="338"/>
      <c r="D428" s="338"/>
      <c r="E428" s="339"/>
      <c r="F428" s="339"/>
      <c r="G428" s="339"/>
      <c r="H428" s="338"/>
      <c r="I428" s="338"/>
      <c r="J428" s="338"/>
    </row>
    <row r="429" spans="1:10" ht="15">
      <c r="A429" s="338"/>
      <c r="B429" s="338"/>
      <c r="C429" s="338"/>
      <c r="D429" s="338"/>
      <c r="E429" s="339"/>
      <c r="F429" s="339"/>
      <c r="G429" s="339"/>
      <c r="H429" s="338"/>
      <c r="I429" s="338"/>
      <c r="J429" s="338"/>
    </row>
    <row r="430" spans="1:10" ht="15">
      <c r="A430" s="338"/>
      <c r="B430" s="338"/>
      <c r="C430" s="338"/>
      <c r="D430" s="338"/>
      <c r="E430" s="339"/>
      <c r="F430" s="339"/>
      <c r="G430" s="339"/>
      <c r="H430" s="338"/>
      <c r="I430" s="338"/>
      <c r="J430" s="338"/>
    </row>
    <row r="431" spans="1:10" ht="15">
      <c r="A431" s="338"/>
      <c r="B431" s="338"/>
      <c r="C431" s="338"/>
      <c r="D431" s="338"/>
      <c r="E431" s="339"/>
      <c r="F431" s="339"/>
      <c r="G431" s="339"/>
      <c r="H431" s="338"/>
      <c r="I431" s="338"/>
      <c r="J431" s="338"/>
    </row>
    <row r="432" spans="1:10" ht="15">
      <c r="A432" s="338"/>
      <c r="B432" s="338"/>
      <c r="C432" s="338"/>
      <c r="D432" s="338"/>
      <c r="E432" s="339"/>
      <c r="F432" s="339"/>
      <c r="G432" s="339"/>
      <c r="H432" s="338"/>
      <c r="I432" s="338"/>
      <c r="J432" s="338"/>
    </row>
    <row r="433" spans="1:10" ht="15">
      <c r="A433" s="338"/>
      <c r="B433" s="338"/>
      <c r="C433" s="338"/>
      <c r="D433" s="338"/>
      <c r="E433" s="339"/>
      <c r="F433" s="339"/>
      <c r="G433" s="339"/>
      <c r="H433" s="338"/>
      <c r="I433" s="338"/>
      <c r="J433" s="338"/>
    </row>
    <row r="434" spans="1:10" ht="15">
      <c r="A434" s="338"/>
      <c r="B434" s="338"/>
      <c r="C434" s="338"/>
      <c r="D434" s="338"/>
      <c r="E434" s="339"/>
      <c r="F434" s="339"/>
      <c r="G434" s="339"/>
      <c r="H434" s="338"/>
      <c r="I434" s="338"/>
      <c r="J434" s="338"/>
    </row>
    <row r="435" spans="1:10" ht="15">
      <c r="A435" s="338"/>
      <c r="B435" s="338"/>
      <c r="C435" s="338"/>
      <c r="D435" s="338"/>
      <c r="E435" s="339"/>
      <c r="F435" s="339"/>
      <c r="G435" s="339"/>
      <c r="H435" s="338"/>
      <c r="I435" s="338"/>
      <c r="J435" s="338"/>
    </row>
    <row r="436" spans="1:10" ht="15">
      <c r="A436" s="338"/>
      <c r="B436" s="338"/>
      <c r="C436" s="338"/>
      <c r="D436" s="338"/>
      <c r="E436" s="339"/>
      <c r="F436" s="339"/>
      <c r="G436" s="339"/>
      <c r="H436" s="338"/>
      <c r="I436" s="338"/>
      <c r="J436" s="338"/>
    </row>
    <row r="437" spans="1:10" ht="15">
      <c r="A437" s="338"/>
      <c r="B437" s="338"/>
      <c r="C437" s="338"/>
      <c r="D437" s="338"/>
      <c r="E437" s="339"/>
      <c r="F437" s="339"/>
      <c r="G437" s="339"/>
      <c r="H437" s="338"/>
      <c r="I437" s="338"/>
      <c r="J437" s="338"/>
    </row>
    <row r="438" spans="1:10" ht="15">
      <c r="A438" s="338"/>
      <c r="B438" s="338"/>
      <c r="C438" s="338"/>
      <c r="D438" s="338"/>
      <c r="E438" s="339"/>
      <c r="F438" s="339"/>
      <c r="G438" s="339"/>
      <c r="H438" s="338"/>
      <c r="I438" s="338"/>
      <c r="J438" s="338"/>
    </row>
    <row r="439" spans="1:10" ht="15">
      <c r="A439" s="338"/>
      <c r="B439" s="338"/>
      <c r="C439" s="338"/>
      <c r="D439" s="338"/>
      <c r="E439" s="339"/>
      <c r="F439" s="339"/>
      <c r="G439" s="339"/>
      <c r="H439" s="338"/>
      <c r="I439" s="338"/>
      <c r="J439" s="338"/>
    </row>
    <row r="440" spans="1:10" ht="15">
      <c r="A440" s="338"/>
      <c r="B440" s="338"/>
      <c r="C440" s="338"/>
      <c r="D440" s="338"/>
      <c r="E440" s="339"/>
      <c r="F440" s="339"/>
      <c r="G440" s="339"/>
      <c r="H440" s="338"/>
      <c r="I440" s="338"/>
      <c r="J440" s="338"/>
    </row>
    <row r="441" spans="1:10" ht="15">
      <c r="A441" s="338"/>
      <c r="B441" s="338"/>
      <c r="C441" s="338"/>
      <c r="D441" s="338"/>
      <c r="E441" s="339"/>
      <c r="F441" s="339"/>
      <c r="G441" s="339"/>
      <c r="H441" s="338"/>
      <c r="I441" s="338"/>
      <c r="J441" s="338"/>
    </row>
    <row r="442" spans="1:10" ht="15">
      <c r="A442" s="338"/>
      <c r="B442" s="338"/>
      <c r="C442" s="338"/>
      <c r="D442" s="338"/>
      <c r="E442" s="339"/>
      <c r="F442" s="339"/>
      <c r="G442" s="339"/>
      <c r="H442" s="338"/>
      <c r="I442" s="338"/>
      <c r="J442" s="338"/>
    </row>
    <row r="443" spans="1:10" ht="15">
      <c r="A443" s="338"/>
      <c r="B443" s="338"/>
      <c r="C443" s="338"/>
      <c r="D443" s="338"/>
      <c r="E443" s="339"/>
      <c r="F443" s="339"/>
      <c r="G443" s="339"/>
      <c r="H443" s="338"/>
      <c r="I443" s="338"/>
      <c r="J443" s="338"/>
    </row>
    <row r="444" spans="1:10" ht="15">
      <c r="A444" s="338"/>
      <c r="B444" s="338"/>
      <c r="C444" s="338"/>
      <c r="D444" s="338"/>
      <c r="E444" s="339"/>
      <c r="F444" s="339"/>
      <c r="G444" s="339"/>
      <c r="H444" s="338"/>
      <c r="I444" s="338"/>
      <c r="J444" s="338"/>
    </row>
    <row r="445" spans="1:10" ht="15">
      <c r="A445" s="338"/>
      <c r="B445" s="338"/>
      <c r="C445" s="338"/>
      <c r="D445" s="338"/>
      <c r="E445" s="339"/>
      <c r="F445" s="339"/>
      <c r="G445" s="339"/>
      <c r="H445" s="338"/>
      <c r="I445" s="338"/>
      <c r="J445" s="338"/>
    </row>
    <row r="446" spans="1:10" ht="15">
      <c r="A446" s="338"/>
      <c r="B446" s="338"/>
      <c r="C446" s="338"/>
      <c r="D446" s="338"/>
      <c r="E446" s="339"/>
      <c r="F446" s="339"/>
      <c r="G446" s="339"/>
      <c r="H446" s="338"/>
      <c r="I446" s="338"/>
      <c r="J446" s="338"/>
    </row>
    <row r="447" spans="1:10" ht="15">
      <c r="A447" s="338"/>
      <c r="B447" s="338"/>
      <c r="C447" s="338"/>
      <c r="D447" s="338"/>
      <c r="E447" s="339"/>
      <c r="F447" s="339"/>
      <c r="G447" s="339"/>
      <c r="H447" s="338"/>
      <c r="I447" s="338"/>
      <c r="J447" s="338"/>
    </row>
    <row r="448" spans="1:10" ht="15">
      <c r="A448" s="338"/>
      <c r="B448" s="338"/>
      <c r="C448" s="338"/>
      <c r="D448" s="338"/>
      <c r="E448" s="339"/>
      <c r="F448" s="339"/>
      <c r="G448" s="339"/>
      <c r="H448" s="338"/>
      <c r="I448" s="338"/>
      <c r="J448" s="338"/>
    </row>
    <row r="449" spans="1:10" ht="15">
      <c r="A449" s="338"/>
      <c r="B449" s="338"/>
      <c r="C449" s="338"/>
      <c r="D449" s="338"/>
      <c r="E449" s="339"/>
      <c r="F449" s="339"/>
      <c r="G449" s="339"/>
      <c r="H449" s="338"/>
      <c r="I449" s="338"/>
      <c r="J449" s="338"/>
    </row>
    <row r="450" spans="1:10" ht="15">
      <c r="A450" s="338"/>
      <c r="B450" s="338"/>
      <c r="C450" s="338"/>
      <c r="D450" s="338"/>
      <c r="E450" s="339"/>
      <c r="F450" s="339"/>
      <c r="G450" s="339"/>
      <c r="H450" s="338"/>
      <c r="I450" s="338"/>
      <c r="J450" s="338"/>
    </row>
    <row r="451" spans="1:10" ht="15">
      <c r="A451" s="338"/>
      <c r="B451" s="338"/>
      <c r="C451" s="338"/>
      <c r="D451" s="338"/>
      <c r="E451" s="339"/>
      <c r="F451" s="339"/>
      <c r="G451" s="339"/>
      <c r="H451" s="338"/>
      <c r="I451" s="338"/>
      <c r="J451" s="338"/>
    </row>
    <row r="452" spans="1:10" ht="15">
      <c r="A452" s="338"/>
      <c r="B452" s="338"/>
      <c r="C452" s="338"/>
      <c r="D452" s="338"/>
      <c r="E452" s="339"/>
      <c r="F452" s="339"/>
      <c r="G452" s="339"/>
      <c r="H452" s="338"/>
      <c r="I452" s="338"/>
      <c r="J452" s="338"/>
    </row>
    <row r="453" spans="1:10" ht="15">
      <c r="A453" s="338"/>
      <c r="B453" s="338"/>
      <c r="C453" s="338"/>
      <c r="D453" s="338"/>
      <c r="E453" s="339"/>
      <c r="F453" s="339"/>
      <c r="G453" s="339"/>
      <c r="H453" s="338"/>
      <c r="I453" s="338"/>
      <c r="J453" s="338"/>
    </row>
    <row r="454" spans="1:10" ht="15">
      <c r="A454" s="338"/>
      <c r="B454" s="338"/>
      <c r="C454" s="338"/>
      <c r="D454" s="338"/>
      <c r="E454" s="339"/>
      <c r="F454" s="339"/>
      <c r="G454" s="339"/>
      <c r="H454" s="338"/>
      <c r="I454" s="338"/>
      <c r="J454" s="338"/>
    </row>
    <row r="455" spans="1:10" ht="15">
      <c r="A455" s="338"/>
      <c r="B455" s="338"/>
      <c r="C455" s="338"/>
      <c r="D455" s="338"/>
      <c r="E455" s="339"/>
      <c r="F455" s="339"/>
      <c r="G455" s="339"/>
      <c r="H455" s="338"/>
      <c r="I455" s="338"/>
      <c r="J455" s="338"/>
    </row>
    <row r="456" spans="1:10" ht="15">
      <c r="A456" s="338"/>
      <c r="B456" s="338"/>
      <c r="C456" s="338"/>
      <c r="D456" s="338"/>
      <c r="E456" s="339"/>
      <c r="F456" s="339"/>
      <c r="G456" s="339"/>
      <c r="H456" s="338"/>
      <c r="I456" s="338"/>
      <c r="J456" s="338"/>
    </row>
    <row r="457" spans="1:10" ht="15">
      <c r="A457" s="338"/>
      <c r="B457" s="338"/>
      <c r="C457" s="338"/>
      <c r="D457" s="338"/>
      <c r="E457" s="339"/>
      <c r="F457" s="339"/>
      <c r="G457" s="339"/>
      <c r="H457" s="338"/>
      <c r="I457" s="338"/>
      <c r="J457" s="338"/>
    </row>
    <row r="458" spans="1:10" ht="15">
      <c r="A458" s="338"/>
      <c r="B458" s="338"/>
      <c r="C458" s="338"/>
      <c r="D458" s="338"/>
      <c r="E458" s="339"/>
      <c r="F458" s="339"/>
      <c r="G458" s="339"/>
      <c r="H458" s="338"/>
      <c r="I458" s="338"/>
      <c r="J458" s="338"/>
    </row>
    <row r="459" spans="1:10" ht="15">
      <c r="A459" s="338"/>
      <c r="B459" s="338"/>
      <c r="C459" s="338"/>
      <c r="D459" s="338"/>
      <c r="E459" s="339"/>
      <c r="F459" s="339"/>
      <c r="G459" s="339"/>
      <c r="H459" s="338"/>
      <c r="I459" s="338"/>
      <c r="J459" s="338"/>
    </row>
    <row r="460" spans="1:10" ht="15">
      <c r="A460" s="338"/>
      <c r="B460" s="338"/>
      <c r="C460" s="338"/>
      <c r="D460" s="338"/>
      <c r="E460" s="339"/>
      <c r="F460" s="339"/>
      <c r="G460" s="339"/>
      <c r="H460" s="338"/>
      <c r="I460" s="338"/>
      <c r="J460" s="338"/>
    </row>
    <row r="461" spans="1:10" ht="15">
      <c r="A461" s="338"/>
      <c r="B461" s="338"/>
      <c r="C461" s="338"/>
      <c r="D461" s="338"/>
      <c r="E461" s="339"/>
      <c r="F461" s="339"/>
      <c r="G461" s="339"/>
      <c r="H461" s="338"/>
      <c r="I461" s="338"/>
      <c r="J461" s="338"/>
    </row>
    <row r="462" spans="1:10" ht="15">
      <c r="A462" s="338"/>
      <c r="B462" s="338"/>
      <c r="C462" s="338"/>
      <c r="D462" s="338"/>
      <c r="E462" s="339"/>
      <c r="F462" s="339"/>
      <c r="G462" s="339"/>
      <c r="H462" s="338"/>
      <c r="I462" s="338"/>
      <c r="J462" s="338"/>
    </row>
    <row r="463" spans="1:10" ht="15">
      <c r="A463" s="338"/>
      <c r="B463" s="338"/>
      <c r="C463" s="338"/>
      <c r="D463" s="338"/>
      <c r="E463" s="339"/>
      <c r="F463" s="339"/>
      <c r="G463" s="339"/>
      <c r="H463" s="338"/>
      <c r="I463" s="338"/>
      <c r="J463" s="338"/>
    </row>
    <row r="464" spans="1:10" ht="15">
      <c r="A464" s="338"/>
      <c r="B464" s="338"/>
      <c r="C464" s="338"/>
      <c r="D464" s="338"/>
      <c r="E464" s="339"/>
      <c r="F464" s="339"/>
      <c r="G464" s="339"/>
      <c r="H464" s="338"/>
      <c r="I464" s="338"/>
      <c r="J464" s="338"/>
    </row>
    <row r="465" spans="1:10" ht="15">
      <c r="A465" s="338"/>
      <c r="B465" s="338"/>
      <c r="C465" s="338"/>
      <c r="D465" s="338"/>
      <c r="E465" s="339"/>
      <c r="F465" s="339"/>
      <c r="G465" s="339"/>
      <c r="H465" s="338"/>
      <c r="I465" s="338"/>
      <c r="J465" s="338"/>
    </row>
    <row r="466" spans="1:10" ht="15">
      <c r="A466" s="338"/>
      <c r="B466" s="338"/>
      <c r="C466" s="338"/>
      <c r="D466" s="338"/>
      <c r="E466" s="339"/>
      <c r="F466" s="339"/>
      <c r="G466" s="339"/>
      <c r="H466" s="338"/>
      <c r="I466" s="338"/>
      <c r="J466" s="338"/>
    </row>
    <row r="467" spans="1:10" ht="15">
      <c r="A467" s="338"/>
      <c r="B467" s="338"/>
      <c r="C467" s="338"/>
      <c r="D467" s="338"/>
      <c r="E467" s="339"/>
      <c r="F467" s="339"/>
      <c r="G467" s="339"/>
      <c r="H467" s="338"/>
      <c r="I467" s="338"/>
      <c r="J467" s="338"/>
    </row>
    <row r="468" spans="1:10" ht="15">
      <c r="A468" s="338"/>
      <c r="B468" s="338"/>
      <c r="C468" s="338"/>
      <c r="D468" s="338"/>
      <c r="E468" s="339"/>
      <c r="F468" s="339"/>
      <c r="G468" s="339"/>
      <c r="H468" s="338"/>
      <c r="I468" s="338"/>
      <c r="J468" s="338"/>
    </row>
    <row r="469" spans="1:10" ht="15">
      <c r="A469" s="338"/>
      <c r="B469" s="338"/>
      <c r="C469" s="338"/>
      <c r="D469" s="338"/>
      <c r="E469" s="339"/>
      <c r="F469" s="339"/>
      <c r="G469" s="339"/>
      <c r="H469" s="338"/>
      <c r="I469" s="338"/>
      <c r="J469" s="338"/>
    </row>
    <row r="470" spans="1:10" ht="15">
      <c r="A470" s="338"/>
      <c r="B470" s="338"/>
      <c r="C470" s="338"/>
      <c r="D470" s="338"/>
      <c r="E470" s="339"/>
      <c r="F470" s="339"/>
      <c r="G470" s="339"/>
      <c r="H470" s="338"/>
      <c r="I470" s="338"/>
      <c r="J470" s="338"/>
    </row>
    <row r="471" spans="1:10" ht="15">
      <c r="A471" s="338"/>
      <c r="B471" s="338"/>
      <c r="C471" s="338"/>
      <c r="D471" s="338"/>
      <c r="E471" s="339"/>
      <c r="F471" s="339"/>
      <c r="G471" s="339"/>
      <c r="H471" s="338"/>
      <c r="I471" s="338"/>
      <c r="J471" s="338"/>
    </row>
    <row r="472" spans="1:10" ht="15">
      <c r="A472" s="338"/>
      <c r="B472" s="338"/>
      <c r="C472" s="338"/>
      <c r="D472" s="338"/>
      <c r="E472" s="339"/>
      <c r="F472" s="339"/>
      <c r="G472" s="339"/>
      <c r="H472" s="338"/>
      <c r="I472" s="338"/>
      <c r="J472" s="338"/>
    </row>
    <row r="473" spans="1:10" ht="15">
      <c r="A473" s="338"/>
      <c r="B473" s="338"/>
      <c r="C473" s="338"/>
      <c r="D473" s="338"/>
      <c r="E473" s="339"/>
      <c r="F473" s="339"/>
      <c r="G473" s="339"/>
      <c r="H473" s="338"/>
      <c r="I473" s="338"/>
      <c r="J473" s="338"/>
    </row>
    <row r="474" spans="1:10" ht="15">
      <c r="A474" s="338"/>
      <c r="B474" s="338"/>
      <c r="C474" s="338"/>
      <c r="D474" s="338"/>
      <c r="E474" s="339"/>
      <c r="F474" s="339"/>
      <c r="G474" s="339"/>
      <c r="H474" s="338"/>
      <c r="I474" s="338"/>
      <c r="J474" s="338"/>
    </row>
    <row r="475" spans="1:10" ht="15">
      <c r="A475" s="338"/>
      <c r="B475" s="338"/>
      <c r="C475" s="338"/>
      <c r="D475" s="338"/>
      <c r="E475" s="339"/>
      <c r="F475" s="339"/>
      <c r="G475" s="339"/>
      <c r="H475" s="338"/>
      <c r="I475" s="338"/>
      <c r="J475" s="338"/>
    </row>
    <row r="476" spans="1:10" ht="15">
      <c r="A476" s="338"/>
      <c r="B476" s="338"/>
      <c r="C476" s="338"/>
      <c r="D476" s="338"/>
      <c r="E476" s="339"/>
      <c r="F476" s="339"/>
      <c r="G476" s="339"/>
      <c r="H476" s="338"/>
      <c r="I476" s="338"/>
      <c r="J476" s="338"/>
    </row>
    <row r="477" spans="1:10" ht="15">
      <c r="A477" s="338"/>
      <c r="B477" s="338"/>
      <c r="C477" s="338"/>
      <c r="D477" s="338"/>
      <c r="E477" s="339"/>
      <c r="F477" s="339"/>
      <c r="G477" s="339"/>
      <c r="H477" s="338"/>
      <c r="I477" s="338"/>
      <c r="J477" s="338"/>
    </row>
    <row r="478" spans="1:10" ht="15">
      <c r="A478" s="338"/>
      <c r="B478" s="338"/>
      <c r="C478" s="338"/>
      <c r="D478" s="338"/>
      <c r="E478" s="339"/>
      <c r="F478" s="339"/>
      <c r="G478" s="339"/>
      <c r="H478" s="338"/>
      <c r="I478" s="338"/>
      <c r="J478" s="338"/>
    </row>
    <row r="479" spans="1:10" ht="15">
      <c r="A479" s="338"/>
      <c r="B479" s="338"/>
      <c r="C479" s="338"/>
      <c r="D479" s="338"/>
      <c r="E479" s="339"/>
      <c r="F479" s="339"/>
      <c r="G479" s="339"/>
      <c r="H479" s="338"/>
      <c r="I479" s="338"/>
      <c r="J479" s="338"/>
    </row>
    <row r="480" spans="1:10" ht="15">
      <c r="A480" s="338"/>
      <c r="B480" s="338"/>
      <c r="C480" s="338"/>
      <c r="D480" s="338"/>
      <c r="E480" s="339"/>
      <c r="F480" s="339"/>
      <c r="G480" s="339"/>
      <c r="H480" s="338"/>
      <c r="I480" s="338"/>
      <c r="J480" s="338"/>
    </row>
    <row r="481" spans="1:10" ht="15">
      <c r="A481" s="338"/>
      <c r="B481" s="338"/>
      <c r="C481" s="338"/>
      <c r="D481" s="338"/>
      <c r="E481" s="339"/>
      <c r="F481" s="339"/>
      <c r="G481" s="339"/>
      <c r="H481" s="338"/>
      <c r="I481" s="338"/>
      <c r="J481" s="338"/>
    </row>
    <row r="482" spans="1:10" ht="15">
      <c r="A482" s="338"/>
      <c r="B482" s="338"/>
      <c r="C482" s="338"/>
      <c r="D482" s="338"/>
      <c r="E482" s="339"/>
      <c r="F482" s="339"/>
      <c r="G482" s="339"/>
      <c r="H482" s="338"/>
      <c r="I482" s="338"/>
      <c r="J482" s="338"/>
    </row>
    <row r="483" spans="1:10" ht="15">
      <c r="A483" s="338"/>
      <c r="B483" s="338"/>
      <c r="C483" s="338"/>
      <c r="D483" s="338"/>
      <c r="E483" s="339"/>
      <c r="F483" s="339"/>
      <c r="G483" s="339"/>
      <c r="H483" s="338"/>
      <c r="I483" s="338"/>
      <c r="J483" s="338"/>
    </row>
    <row r="484" spans="1:10" ht="15">
      <c r="A484" s="338"/>
      <c r="B484" s="338"/>
      <c r="C484" s="338"/>
      <c r="D484" s="338"/>
      <c r="E484" s="339"/>
      <c r="F484" s="339"/>
      <c r="G484" s="339"/>
      <c r="H484" s="338"/>
      <c r="I484" s="338"/>
      <c r="J484" s="338"/>
    </row>
    <row r="485" spans="1:10" ht="15">
      <c r="A485" s="338"/>
      <c r="B485" s="338"/>
      <c r="C485" s="338"/>
      <c r="D485" s="338"/>
      <c r="E485" s="339"/>
      <c r="F485" s="339"/>
      <c r="G485" s="339"/>
      <c r="H485" s="338"/>
      <c r="I485" s="338"/>
      <c r="J485" s="338"/>
    </row>
    <row r="486" spans="1:10" ht="15">
      <c r="A486" s="338"/>
      <c r="B486" s="338"/>
      <c r="C486" s="338"/>
      <c r="D486" s="338"/>
      <c r="E486" s="339"/>
      <c r="F486" s="339"/>
      <c r="G486" s="339"/>
      <c r="H486" s="338"/>
      <c r="I486" s="338"/>
      <c r="J486" s="338"/>
    </row>
    <row r="487" spans="1:10" ht="15">
      <c r="A487" s="338"/>
      <c r="B487" s="338"/>
      <c r="C487" s="338"/>
      <c r="D487" s="338"/>
      <c r="E487" s="339"/>
      <c r="F487" s="339"/>
      <c r="G487" s="339"/>
      <c r="H487" s="338"/>
      <c r="I487" s="338"/>
      <c r="J487" s="338"/>
    </row>
    <row r="488" spans="1:10" ht="15">
      <c r="A488" s="338"/>
      <c r="B488" s="338"/>
      <c r="C488" s="338"/>
      <c r="D488" s="338"/>
      <c r="E488" s="339"/>
      <c r="F488" s="339"/>
      <c r="G488" s="339"/>
      <c r="H488" s="338"/>
      <c r="I488" s="338"/>
      <c r="J488" s="338"/>
    </row>
    <row r="489" spans="1:10" ht="15">
      <c r="A489" s="338"/>
      <c r="B489" s="338"/>
      <c r="C489" s="338"/>
      <c r="D489" s="338"/>
      <c r="E489" s="339"/>
      <c r="F489" s="339"/>
      <c r="G489" s="339"/>
      <c r="H489" s="338"/>
      <c r="I489" s="338"/>
      <c r="J489" s="338"/>
    </row>
    <row r="490" spans="1:10" ht="15">
      <c r="A490" s="338"/>
      <c r="B490" s="338"/>
      <c r="C490" s="338"/>
      <c r="D490" s="338"/>
      <c r="E490" s="339"/>
      <c r="F490" s="339"/>
      <c r="G490" s="339"/>
      <c r="H490" s="338"/>
      <c r="I490" s="338"/>
      <c r="J490" s="338"/>
    </row>
    <row r="491" spans="1:10" ht="15">
      <c r="A491" s="338"/>
      <c r="B491" s="338"/>
      <c r="C491" s="338"/>
      <c r="D491" s="338"/>
      <c r="E491" s="339"/>
      <c r="F491" s="339"/>
      <c r="G491" s="339"/>
      <c r="H491" s="338"/>
      <c r="I491" s="338"/>
      <c r="J491" s="338"/>
    </row>
    <row r="492" spans="1:10" ht="15">
      <c r="A492" s="338"/>
      <c r="B492" s="338"/>
      <c r="C492" s="338"/>
      <c r="D492" s="338"/>
      <c r="E492" s="339"/>
      <c r="F492" s="339"/>
      <c r="G492" s="339"/>
      <c r="H492" s="338"/>
      <c r="I492" s="338"/>
      <c r="J492" s="338"/>
    </row>
    <row r="493" spans="1:10" ht="15">
      <c r="A493" s="338"/>
      <c r="B493" s="338"/>
      <c r="C493" s="338"/>
      <c r="D493" s="338"/>
      <c r="E493" s="339"/>
      <c r="F493" s="339"/>
      <c r="G493" s="339"/>
      <c r="H493" s="338"/>
      <c r="I493" s="338"/>
      <c r="J493" s="338"/>
    </row>
    <row r="494" spans="1:10" ht="15">
      <c r="A494" s="338"/>
      <c r="B494" s="338"/>
      <c r="C494" s="338"/>
      <c r="D494" s="338"/>
      <c r="E494" s="339"/>
      <c r="F494" s="339"/>
      <c r="G494" s="339"/>
      <c r="H494" s="338"/>
      <c r="I494" s="338"/>
      <c r="J494" s="338"/>
    </row>
    <row r="495" spans="1:10" ht="15">
      <c r="A495" s="338"/>
      <c r="B495" s="338"/>
      <c r="C495" s="338"/>
      <c r="D495" s="338"/>
      <c r="E495" s="339"/>
      <c r="F495" s="339"/>
      <c r="G495" s="339"/>
      <c r="H495" s="338"/>
      <c r="I495" s="338"/>
      <c r="J495" s="338"/>
    </row>
    <row r="496" spans="1:10" ht="15">
      <c r="A496" s="338"/>
      <c r="B496" s="338"/>
      <c r="C496" s="338"/>
      <c r="D496" s="338"/>
      <c r="E496" s="339"/>
      <c r="F496" s="339"/>
      <c r="G496" s="339"/>
      <c r="H496" s="338"/>
      <c r="I496" s="338"/>
      <c r="J496" s="338"/>
    </row>
    <row r="497" spans="1:10" ht="15">
      <c r="A497" s="338"/>
      <c r="B497" s="338"/>
      <c r="C497" s="338"/>
      <c r="D497" s="338"/>
      <c r="E497" s="339"/>
      <c r="F497" s="339"/>
      <c r="G497" s="339"/>
      <c r="H497" s="338"/>
      <c r="I497" s="338"/>
      <c r="J497" s="338"/>
    </row>
    <row r="498" spans="1:10" ht="15">
      <c r="A498" s="338"/>
      <c r="B498" s="338"/>
      <c r="C498" s="338"/>
      <c r="D498" s="338"/>
      <c r="E498" s="339"/>
      <c r="F498" s="339"/>
      <c r="G498" s="339"/>
      <c r="H498" s="338"/>
      <c r="I498" s="338"/>
      <c r="J498" s="338"/>
    </row>
    <row r="499" spans="1:10" ht="15">
      <c r="A499" s="338"/>
      <c r="B499" s="338"/>
      <c r="C499" s="338"/>
      <c r="D499" s="338"/>
      <c r="E499" s="339"/>
      <c r="F499" s="339"/>
      <c r="G499" s="339"/>
      <c r="H499" s="338"/>
      <c r="I499" s="338"/>
      <c r="J499" s="338"/>
    </row>
    <row r="500" spans="1:10" ht="15">
      <c r="A500" s="338"/>
      <c r="B500" s="338"/>
      <c r="C500" s="338"/>
      <c r="D500" s="338"/>
      <c r="E500" s="339"/>
      <c r="F500" s="339"/>
      <c r="G500" s="339"/>
      <c r="H500" s="338"/>
      <c r="I500" s="338"/>
      <c r="J500" s="338"/>
    </row>
    <row r="501" spans="1:10" ht="15">
      <c r="A501" s="338"/>
      <c r="B501" s="338"/>
      <c r="C501" s="338"/>
      <c r="D501" s="338"/>
      <c r="E501" s="339"/>
      <c r="F501" s="339"/>
      <c r="G501" s="339"/>
      <c r="H501" s="338"/>
      <c r="I501" s="338"/>
      <c r="J501" s="338"/>
    </row>
    <row r="502" spans="1:10" ht="15">
      <c r="A502" s="338"/>
      <c r="B502" s="338"/>
      <c r="C502" s="338"/>
      <c r="D502" s="338"/>
      <c r="E502" s="339"/>
      <c r="F502" s="339"/>
      <c r="G502" s="339"/>
      <c r="H502" s="338"/>
      <c r="I502" s="338"/>
      <c r="J502" s="338"/>
    </row>
    <row r="503" spans="1:10" ht="15">
      <c r="A503" s="338"/>
      <c r="B503" s="338"/>
      <c r="C503" s="338"/>
      <c r="D503" s="338"/>
      <c r="E503" s="339"/>
      <c r="F503" s="339"/>
      <c r="G503" s="339"/>
      <c r="H503" s="338"/>
      <c r="I503" s="338"/>
      <c r="J503" s="338"/>
    </row>
    <row r="504" spans="1:10" ht="15">
      <c r="A504" s="338"/>
      <c r="B504" s="338"/>
      <c r="C504" s="338"/>
      <c r="D504" s="338"/>
      <c r="E504" s="339"/>
      <c r="F504" s="339"/>
      <c r="G504" s="339"/>
      <c r="H504" s="338"/>
      <c r="I504" s="338"/>
      <c r="J504" s="338"/>
    </row>
    <row r="505" spans="1:10" ht="15">
      <c r="A505" s="338"/>
      <c r="B505" s="338"/>
      <c r="C505" s="338"/>
      <c r="D505" s="338"/>
      <c r="E505" s="339"/>
      <c r="F505" s="339"/>
      <c r="G505" s="339"/>
      <c r="H505" s="338"/>
      <c r="I505" s="338"/>
      <c r="J505" s="338"/>
    </row>
    <row r="506" spans="1:10" ht="15">
      <c r="A506" s="338"/>
      <c r="B506" s="338"/>
      <c r="C506" s="338"/>
      <c r="D506" s="338"/>
      <c r="E506" s="339"/>
      <c r="F506" s="339"/>
      <c r="G506" s="339"/>
      <c r="H506" s="338"/>
      <c r="I506" s="338"/>
      <c r="J506" s="338"/>
    </row>
    <row r="507" spans="1:10" ht="15">
      <c r="A507" s="338"/>
      <c r="B507" s="338"/>
      <c r="C507" s="338"/>
      <c r="D507" s="338"/>
      <c r="E507" s="339"/>
      <c r="F507" s="339"/>
      <c r="G507" s="339"/>
      <c r="H507" s="338"/>
      <c r="I507" s="338"/>
      <c r="J507" s="338"/>
    </row>
    <row r="508" spans="1:10" ht="15">
      <c r="A508" s="338"/>
      <c r="B508" s="338"/>
      <c r="C508" s="338"/>
      <c r="D508" s="338"/>
      <c r="E508" s="339"/>
      <c r="F508" s="339"/>
      <c r="G508" s="339"/>
      <c r="H508" s="338"/>
      <c r="I508" s="338"/>
      <c r="J508" s="338"/>
    </row>
    <row r="509" spans="1:10" ht="15">
      <c r="A509" s="338"/>
      <c r="B509" s="338"/>
      <c r="C509" s="338"/>
      <c r="D509" s="338"/>
      <c r="E509" s="339"/>
      <c r="F509" s="339"/>
      <c r="G509" s="339"/>
      <c r="H509" s="338"/>
      <c r="I509" s="338"/>
      <c r="J509" s="338"/>
    </row>
    <row r="510" spans="1:10" ht="15">
      <c r="A510" s="338"/>
      <c r="B510" s="338"/>
      <c r="C510" s="338"/>
      <c r="D510" s="338"/>
      <c r="E510" s="339"/>
      <c r="F510" s="339"/>
      <c r="G510" s="339"/>
      <c r="H510" s="338"/>
      <c r="I510" s="338"/>
      <c r="J510" s="338"/>
    </row>
    <row r="511" spans="1:10" ht="15">
      <c r="A511" s="338"/>
      <c r="B511" s="338"/>
      <c r="C511" s="338"/>
      <c r="D511" s="338"/>
      <c r="E511" s="339"/>
      <c r="F511" s="339"/>
      <c r="G511" s="339"/>
      <c r="H511" s="338"/>
      <c r="I511" s="338"/>
      <c r="J511" s="338"/>
    </row>
    <row r="512" spans="1:10" ht="15">
      <c r="A512" s="338"/>
      <c r="B512" s="338"/>
      <c r="C512" s="338"/>
      <c r="D512" s="338"/>
      <c r="E512" s="339"/>
      <c r="F512" s="339"/>
      <c r="G512" s="339"/>
      <c r="H512" s="338"/>
      <c r="I512" s="338"/>
      <c r="J512" s="338"/>
    </row>
    <row r="513" spans="1:10" ht="15">
      <c r="A513" s="338"/>
      <c r="B513" s="338"/>
      <c r="C513" s="338"/>
      <c r="D513" s="338"/>
      <c r="E513" s="339"/>
      <c r="F513" s="339"/>
      <c r="G513" s="339"/>
      <c r="H513" s="338"/>
      <c r="I513" s="338"/>
      <c r="J513" s="338"/>
    </row>
    <row r="514" spans="1:10" ht="15">
      <c r="A514" s="338"/>
      <c r="B514" s="338"/>
      <c r="C514" s="338"/>
      <c r="D514" s="338"/>
      <c r="E514" s="339"/>
      <c r="F514" s="339"/>
      <c r="G514" s="339"/>
      <c r="H514" s="338"/>
      <c r="I514" s="338"/>
      <c r="J514" s="338"/>
    </row>
    <row r="515" spans="1:10" ht="15">
      <c r="A515" s="338"/>
      <c r="B515" s="338"/>
      <c r="C515" s="338"/>
      <c r="D515" s="338"/>
      <c r="E515" s="339"/>
      <c r="F515" s="339"/>
      <c r="G515" s="339"/>
      <c r="H515" s="338"/>
      <c r="I515" s="338"/>
      <c r="J515" s="338"/>
    </row>
    <row r="516" spans="1:10" ht="15">
      <c r="A516" s="338"/>
      <c r="B516" s="338"/>
      <c r="C516" s="338"/>
      <c r="D516" s="338"/>
      <c r="E516" s="339"/>
      <c r="F516" s="339"/>
      <c r="G516" s="339"/>
      <c r="H516" s="338"/>
      <c r="I516" s="338"/>
      <c r="J516" s="338"/>
    </row>
    <row r="517" spans="1:10" ht="15">
      <c r="A517" s="338"/>
      <c r="B517" s="338"/>
      <c r="C517" s="338"/>
      <c r="D517" s="338"/>
      <c r="E517" s="339"/>
      <c r="F517" s="339"/>
      <c r="G517" s="339"/>
      <c r="H517" s="338"/>
      <c r="I517" s="338"/>
      <c r="J517" s="338"/>
    </row>
    <row r="518" spans="1:10" ht="15">
      <c r="A518" s="338"/>
      <c r="B518" s="338"/>
      <c r="C518" s="338"/>
      <c r="D518" s="338"/>
      <c r="E518" s="339"/>
      <c r="F518" s="339"/>
      <c r="G518" s="339"/>
      <c r="H518" s="338"/>
      <c r="I518" s="338"/>
      <c r="J518" s="338"/>
    </row>
    <row r="519" spans="1:10" ht="15">
      <c r="A519" s="338"/>
      <c r="B519" s="338"/>
      <c r="C519" s="338"/>
      <c r="D519" s="338"/>
      <c r="E519" s="339"/>
      <c r="F519" s="339"/>
      <c r="G519" s="339"/>
      <c r="H519" s="338"/>
      <c r="I519" s="338"/>
      <c r="J519" s="338"/>
    </row>
    <row r="520" spans="1:10" ht="15">
      <c r="A520" s="338"/>
      <c r="B520" s="338"/>
      <c r="C520" s="338"/>
      <c r="D520" s="338"/>
      <c r="E520" s="339"/>
      <c r="F520" s="339"/>
      <c r="G520" s="339"/>
      <c r="H520" s="338"/>
      <c r="I520" s="338"/>
      <c r="J520" s="338"/>
    </row>
    <row r="521" spans="1:10" ht="15">
      <c r="A521" s="338"/>
      <c r="B521" s="338"/>
      <c r="C521" s="338"/>
      <c r="D521" s="338"/>
      <c r="E521" s="339"/>
      <c r="F521" s="339"/>
      <c r="G521" s="339"/>
      <c r="H521" s="338"/>
      <c r="I521" s="338"/>
      <c r="J521" s="338"/>
    </row>
    <row r="522" spans="1:10" ht="15">
      <c r="A522" s="338"/>
      <c r="B522" s="338"/>
      <c r="C522" s="338"/>
      <c r="D522" s="338"/>
      <c r="E522" s="339"/>
      <c r="F522" s="339"/>
      <c r="G522" s="339"/>
      <c r="H522" s="338"/>
      <c r="I522" s="338"/>
      <c r="J522" s="338"/>
    </row>
    <row r="523" spans="1:10" ht="15">
      <c r="A523" s="338"/>
      <c r="B523" s="338"/>
      <c r="C523" s="338"/>
      <c r="D523" s="338"/>
      <c r="E523" s="339"/>
      <c r="F523" s="339"/>
      <c r="G523" s="339"/>
      <c r="H523" s="338"/>
      <c r="I523" s="338"/>
      <c r="J523" s="338"/>
    </row>
    <row r="524" spans="1:10" ht="15">
      <c r="A524" s="338"/>
      <c r="B524" s="338"/>
      <c r="C524" s="338"/>
      <c r="D524" s="338"/>
      <c r="E524" s="339"/>
      <c r="F524" s="339"/>
      <c r="G524" s="339"/>
      <c r="H524" s="338"/>
      <c r="I524" s="338"/>
      <c r="J524" s="338"/>
    </row>
    <row r="525" spans="1:10" ht="15">
      <c r="A525" s="338"/>
      <c r="B525" s="338"/>
      <c r="C525" s="338"/>
      <c r="D525" s="338"/>
      <c r="E525" s="339"/>
      <c r="F525" s="339"/>
      <c r="G525" s="339"/>
      <c r="H525" s="338"/>
      <c r="I525" s="338"/>
      <c r="J525" s="338"/>
    </row>
    <row r="526" spans="1:10" ht="15">
      <c r="A526" s="338"/>
      <c r="B526" s="338"/>
      <c r="C526" s="338"/>
      <c r="D526" s="338"/>
      <c r="E526" s="339"/>
      <c r="F526" s="339"/>
      <c r="G526" s="339"/>
      <c r="H526" s="338"/>
      <c r="I526" s="338"/>
      <c r="J526" s="338"/>
    </row>
    <row r="527" spans="1:10" ht="15">
      <c r="A527" s="338"/>
      <c r="B527" s="338"/>
      <c r="C527" s="338"/>
      <c r="D527" s="338"/>
      <c r="E527" s="339"/>
      <c r="F527" s="339"/>
      <c r="G527" s="339"/>
      <c r="H527" s="338"/>
      <c r="I527" s="338"/>
      <c r="J527" s="338"/>
    </row>
    <row r="528" spans="1:10" ht="15">
      <c r="A528" s="338"/>
      <c r="B528" s="338"/>
      <c r="C528" s="338"/>
      <c r="D528" s="338"/>
      <c r="E528" s="339"/>
      <c r="F528" s="339"/>
      <c r="G528" s="339"/>
      <c r="H528" s="338"/>
      <c r="I528" s="338"/>
      <c r="J528" s="338"/>
    </row>
    <row r="529" spans="1:10" ht="15">
      <c r="A529" s="338"/>
      <c r="B529" s="338"/>
      <c r="C529" s="338"/>
      <c r="D529" s="338"/>
      <c r="E529" s="339"/>
      <c r="F529" s="339"/>
      <c r="G529" s="339"/>
      <c r="H529" s="338"/>
      <c r="I529" s="338"/>
      <c r="J529" s="338"/>
    </row>
    <row r="530" spans="1:10" ht="15">
      <c r="A530" s="338"/>
      <c r="B530" s="338"/>
      <c r="C530" s="338"/>
      <c r="D530" s="338"/>
      <c r="E530" s="339"/>
      <c r="F530" s="339"/>
      <c r="G530" s="339"/>
      <c r="H530" s="338"/>
      <c r="I530" s="338"/>
      <c r="J530" s="338"/>
    </row>
    <row r="531" spans="1:10" ht="15">
      <c r="A531" s="338"/>
      <c r="B531" s="338"/>
      <c r="C531" s="338"/>
      <c r="D531" s="338"/>
      <c r="E531" s="339"/>
      <c r="F531" s="339"/>
      <c r="G531" s="339"/>
      <c r="H531" s="338"/>
      <c r="I531" s="338"/>
      <c r="J531" s="338"/>
    </row>
    <row r="532" spans="1:10" ht="15">
      <c r="A532" s="338"/>
      <c r="B532" s="338"/>
      <c r="C532" s="338"/>
      <c r="D532" s="338"/>
      <c r="E532" s="339"/>
      <c r="F532" s="339"/>
      <c r="G532" s="339"/>
      <c r="H532" s="338"/>
      <c r="I532" s="338"/>
      <c r="J532" s="338"/>
    </row>
    <row r="533" spans="1:10" ht="15">
      <c r="A533" s="338"/>
      <c r="B533" s="338"/>
      <c r="C533" s="338"/>
      <c r="D533" s="338"/>
      <c r="E533" s="339"/>
      <c r="F533" s="339"/>
      <c r="G533" s="339"/>
      <c r="H533" s="338"/>
      <c r="I533" s="338"/>
      <c r="J533" s="338"/>
    </row>
    <row r="534" spans="1:10" ht="15">
      <c r="A534" s="338"/>
      <c r="B534" s="338"/>
      <c r="C534" s="338"/>
      <c r="D534" s="338"/>
      <c r="E534" s="339"/>
      <c r="F534" s="339"/>
      <c r="G534" s="339"/>
      <c r="H534" s="338"/>
      <c r="I534" s="338"/>
      <c r="J534" s="338"/>
    </row>
    <row r="535" spans="1:10" ht="15">
      <c r="A535" s="338"/>
      <c r="B535" s="338"/>
      <c r="C535" s="338"/>
      <c r="D535" s="338"/>
      <c r="E535" s="339"/>
      <c r="F535" s="339"/>
      <c r="G535" s="339"/>
      <c r="H535" s="338"/>
      <c r="I535" s="338"/>
      <c r="J535" s="338"/>
    </row>
    <row r="536" spans="1:10" ht="15">
      <c r="A536" s="338"/>
      <c r="B536" s="338"/>
      <c r="C536" s="338"/>
      <c r="D536" s="338"/>
      <c r="E536" s="339"/>
      <c r="F536" s="339"/>
      <c r="G536" s="339"/>
      <c r="H536" s="338"/>
      <c r="I536" s="338"/>
      <c r="J536" s="338"/>
    </row>
    <row r="537" spans="1:10" ht="15">
      <c r="A537" s="338"/>
      <c r="B537" s="338"/>
      <c r="C537" s="338"/>
      <c r="D537" s="338"/>
      <c r="E537" s="339"/>
      <c r="F537" s="339"/>
      <c r="G537" s="339"/>
      <c r="H537" s="338"/>
      <c r="I537" s="338"/>
      <c r="J537" s="338"/>
    </row>
    <row r="538" spans="1:10" ht="15">
      <c r="A538" s="338"/>
      <c r="B538" s="338"/>
      <c r="C538" s="338"/>
      <c r="D538" s="338"/>
      <c r="E538" s="339"/>
      <c r="F538" s="339"/>
      <c r="G538" s="339"/>
      <c r="H538" s="338"/>
      <c r="I538" s="338"/>
      <c r="J538" s="338"/>
    </row>
    <row r="539" spans="1:10" ht="15">
      <c r="A539" s="338"/>
      <c r="B539" s="338"/>
      <c r="C539" s="338"/>
      <c r="D539" s="338"/>
      <c r="E539" s="339"/>
      <c r="F539" s="339"/>
      <c r="G539" s="339"/>
      <c r="H539" s="338"/>
      <c r="I539" s="338"/>
      <c r="J539" s="338"/>
    </row>
    <row r="540" spans="1:10" ht="15">
      <c r="A540" s="338"/>
      <c r="B540" s="338"/>
      <c r="C540" s="338"/>
      <c r="D540" s="338"/>
      <c r="E540" s="339"/>
      <c r="F540" s="339"/>
      <c r="G540" s="339"/>
      <c r="H540" s="338"/>
      <c r="I540" s="338"/>
      <c r="J540" s="338"/>
    </row>
    <row r="541" spans="1:10" ht="15">
      <c r="A541" s="338"/>
      <c r="B541" s="338"/>
      <c r="C541" s="338"/>
      <c r="D541" s="338"/>
      <c r="E541" s="339"/>
      <c r="F541" s="339"/>
      <c r="G541" s="339"/>
      <c r="H541" s="338"/>
      <c r="I541" s="338"/>
      <c r="J541" s="338"/>
    </row>
    <row r="542" spans="1:10" ht="15">
      <c r="A542" s="338"/>
      <c r="B542" s="338"/>
      <c r="C542" s="338"/>
      <c r="D542" s="338"/>
      <c r="E542" s="339"/>
      <c r="F542" s="339"/>
      <c r="G542" s="339"/>
      <c r="H542" s="338"/>
      <c r="I542" s="338"/>
      <c r="J542" s="338"/>
    </row>
    <row r="543" spans="1:10" ht="15">
      <c r="A543" s="338"/>
      <c r="B543" s="338"/>
      <c r="C543" s="338"/>
      <c r="D543" s="338"/>
      <c r="E543" s="339"/>
      <c r="F543" s="339"/>
      <c r="G543" s="339"/>
      <c r="H543" s="338"/>
      <c r="I543" s="338"/>
      <c r="J543" s="338"/>
    </row>
    <row r="544" spans="1:10" ht="15">
      <c r="A544" s="338"/>
      <c r="B544" s="338"/>
      <c r="C544" s="338"/>
      <c r="D544" s="338"/>
      <c r="E544" s="339"/>
      <c r="F544" s="339"/>
      <c r="G544" s="339"/>
      <c r="H544" s="338"/>
      <c r="I544" s="338"/>
      <c r="J544" s="338"/>
    </row>
    <row r="545" spans="1:10" ht="15">
      <c r="A545" s="338"/>
      <c r="B545" s="338"/>
      <c r="C545" s="338"/>
      <c r="D545" s="338"/>
      <c r="E545" s="339"/>
      <c r="F545" s="339"/>
      <c r="G545" s="339"/>
      <c r="H545" s="338"/>
      <c r="I545" s="338"/>
      <c r="J545" s="338"/>
    </row>
    <row r="546" spans="1:10" ht="15">
      <c r="A546" s="338"/>
      <c r="B546" s="338"/>
      <c r="C546" s="338"/>
      <c r="D546" s="338"/>
      <c r="E546" s="339"/>
      <c r="F546" s="339"/>
      <c r="G546" s="339"/>
      <c r="H546" s="338"/>
      <c r="I546" s="338"/>
      <c r="J546" s="338"/>
    </row>
    <row r="547" spans="1:10" ht="15">
      <c r="A547" s="338"/>
      <c r="B547" s="338"/>
      <c r="C547" s="338"/>
      <c r="D547" s="338"/>
      <c r="E547" s="339"/>
      <c r="F547" s="339"/>
      <c r="G547" s="339"/>
      <c r="H547" s="338"/>
      <c r="I547" s="338"/>
      <c r="J547" s="338"/>
    </row>
    <row r="548" spans="1:10" ht="15">
      <c r="A548" s="338"/>
      <c r="B548" s="338"/>
      <c r="C548" s="338"/>
      <c r="D548" s="338"/>
      <c r="E548" s="339"/>
      <c r="F548" s="339"/>
      <c r="G548" s="339"/>
      <c r="H548" s="338"/>
      <c r="I548" s="338"/>
      <c r="J548" s="338"/>
    </row>
    <row r="549" spans="1:10" ht="15">
      <c r="A549" s="338"/>
      <c r="B549" s="338"/>
      <c r="C549" s="338"/>
      <c r="D549" s="338"/>
      <c r="E549" s="339"/>
      <c r="F549" s="339"/>
      <c r="G549" s="339"/>
      <c r="H549" s="338"/>
      <c r="I549" s="338"/>
      <c r="J549" s="338"/>
    </row>
    <row r="550" spans="1:10" ht="15">
      <c r="A550" s="338"/>
      <c r="B550" s="338"/>
      <c r="C550" s="338"/>
      <c r="D550" s="338"/>
      <c r="E550" s="339"/>
      <c r="F550" s="339"/>
      <c r="G550" s="339"/>
      <c r="H550" s="338"/>
      <c r="I550" s="338"/>
      <c r="J550" s="338"/>
    </row>
    <row r="551" spans="1:10" ht="15">
      <c r="A551" s="338"/>
      <c r="B551" s="338"/>
      <c r="C551" s="338"/>
      <c r="D551" s="338"/>
      <c r="E551" s="339"/>
      <c r="F551" s="339"/>
      <c r="G551" s="339"/>
      <c r="H551" s="338"/>
      <c r="I551" s="338"/>
      <c r="J551" s="338"/>
    </row>
    <row r="552" spans="1:10" ht="15">
      <c r="A552" s="338"/>
      <c r="B552" s="338"/>
      <c r="C552" s="338"/>
      <c r="D552" s="338"/>
      <c r="E552" s="339"/>
      <c r="F552" s="339"/>
      <c r="G552" s="339"/>
      <c r="H552" s="338"/>
      <c r="I552" s="338"/>
      <c r="J552" s="338"/>
    </row>
    <row r="553" spans="1:10" ht="15">
      <c r="A553" s="338"/>
      <c r="B553" s="338"/>
      <c r="C553" s="338"/>
      <c r="D553" s="338"/>
      <c r="E553" s="339"/>
      <c r="F553" s="339"/>
      <c r="G553" s="339"/>
      <c r="H553" s="338"/>
      <c r="I553" s="338"/>
      <c r="J553" s="338"/>
    </row>
    <row r="554" spans="1:10" ht="15">
      <c r="A554" s="338"/>
      <c r="B554" s="338"/>
      <c r="C554" s="338"/>
      <c r="D554" s="338"/>
      <c r="E554" s="339"/>
      <c r="F554" s="339"/>
      <c r="G554" s="339"/>
      <c r="H554" s="338"/>
      <c r="I554" s="338"/>
      <c r="J554" s="338"/>
    </row>
    <row r="555" spans="1:10" ht="15">
      <c r="A555" s="338"/>
      <c r="B555" s="338"/>
      <c r="C555" s="338"/>
      <c r="D555" s="338"/>
      <c r="E555" s="339"/>
      <c r="F555" s="339"/>
      <c r="G555" s="339"/>
      <c r="H555" s="338"/>
      <c r="I555" s="338"/>
      <c r="J555" s="338"/>
    </row>
    <row r="556" spans="1:10" ht="15">
      <c r="A556" s="338"/>
      <c r="B556" s="338"/>
      <c r="C556" s="338"/>
      <c r="D556" s="338"/>
      <c r="E556" s="339"/>
      <c r="F556" s="339"/>
      <c r="G556" s="339"/>
      <c r="H556" s="338"/>
      <c r="I556" s="338"/>
      <c r="J556" s="338"/>
    </row>
    <row r="557" spans="1:10" ht="15">
      <c r="A557" s="338"/>
      <c r="B557" s="338"/>
      <c r="C557" s="338"/>
      <c r="D557" s="338"/>
      <c r="E557" s="339"/>
      <c r="F557" s="339"/>
      <c r="G557" s="339"/>
      <c r="H557" s="338"/>
      <c r="I557" s="338"/>
      <c r="J557" s="338"/>
    </row>
    <row r="558" spans="1:10" ht="15">
      <c r="A558" s="338"/>
      <c r="B558" s="338"/>
      <c r="C558" s="338"/>
      <c r="D558" s="338"/>
      <c r="E558" s="339"/>
      <c r="F558" s="339"/>
      <c r="G558" s="339"/>
      <c r="H558" s="338"/>
      <c r="I558" s="338"/>
      <c r="J558" s="338"/>
    </row>
    <row r="559" spans="1:10" ht="15">
      <c r="A559" s="338"/>
      <c r="B559" s="338"/>
      <c r="C559" s="338"/>
      <c r="D559" s="338"/>
      <c r="E559" s="339"/>
      <c r="F559" s="339"/>
      <c r="G559" s="339"/>
      <c r="H559" s="338"/>
      <c r="I559" s="338"/>
      <c r="J559" s="338"/>
    </row>
    <row r="560" spans="1:10" ht="15">
      <c r="A560" s="338"/>
      <c r="B560" s="338"/>
      <c r="C560" s="338"/>
      <c r="D560" s="338"/>
      <c r="E560" s="339"/>
      <c r="F560" s="339"/>
      <c r="G560" s="339"/>
      <c r="H560" s="338"/>
      <c r="I560" s="338"/>
      <c r="J560" s="338"/>
    </row>
    <row r="561" spans="1:10" ht="15">
      <c r="A561" s="338"/>
      <c r="B561" s="338"/>
      <c r="C561" s="338"/>
      <c r="D561" s="338"/>
      <c r="E561" s="339"/>
      <c r="F561" s="339"/>
      <c r="G561" s="339"/>
      <c r="H561" s="338"/>
      <c r="I561" s="338"/>
      <c r="J561" s="338"/>
    </row>
    <row r="562" spans="1:10" ht="15">
      <c r="A562" s="338"/>
      <c r="B562" s="338"/>
      <c r="C562" s="338"/>
      <c r="D562" s="338"/>
      <c r="E562" s="339"/>
      <c r="F562" s="339"/>
      <c r="G562" s="339"/>
      <c r="H562" s="338"/>
      <c r="I562" s="338"/>
      <c r="J562" s="338"/>
    </row>
    <row r="563" spans="1:10" ht="15">
      <c r="A563" s="338"/>
      <c r="B563" s="338"/>
      <c r="C563" s="338"/>
      <c r="D563" s="338"/>
      <c r="E563" s="339"/>
      <c r="F563" s="339"/>
      <c r="G563" s="339"/>
      <c r="H563" s="338"/>
      <c r="I563" s="338"/>
      <c r="J563" s="338"/>
    </row>
    <row r="564" spans="1:10" ht="15">
      <c r="A564" s="338"/>
      <c r="B564" s="338"/>
      <c r="C564" s="338"/>
      <c r="D564" s="338"/>
      <c r="E564" s="339"/>
      <c r="F564" s="339"/>
      <c r="G564" s="339"/>
      <c r="H564" s="338"/>
      <c r="I564" s="338"/>
      <c r="J564" s="338"/>
    </row>
    <row r="565" spans="1:10" ht="15">
      <c r="A565" s="338"/>
      <c r="B565" s="338"/>
      <c r="C565" s="338"/>
      <c r="D565" s="338"/>
      <c r="E565" s="339"/>
      <c r="F565" s="339"/>
      <c r="G565" s="339"/>
      <c r="H565" s="338"/>
      <c r="I565" s="338"/>
      <c r="J565" s="338"/>
    </row>
    <row r="566" spans="1:10" ht="15">
      <c r="A566" s="338"/>
      <c r="B566" s="338"/>
      <c r="C566" s="338"/>
      <c r="D566" s="338"/>
      <c r="E566" s="339"/>
      <c r="F566" s="339"/>
      <c r="G566" s="339"/>
      <c r="H566" s="338"/>
      <c r="I566" s="338"/>
      <c r="J566" s="338"/>
    </row>
    <row r="567" spans="1:10" ht="15">
      <c r="A567" s="338"/>
      <c r="B567" s="338"/>
      <c r="C567" s="338"/>
      <c r="D567" s="338"/>
      <c r="E567" s="339"/>
      <c r="F567" s="339"/>
      <c r="G567" s="339"/>
      <c r="H567" s="338"/>
      <c r="I567" s="338"/>
      <c r="J567" s="338"/>
    </row>
    <row r="568" spans="1:10" ht="15">
      <c r="A568" s="338"/>
      <c r="B568" s="338"/>
      <c r="C568" s="338"/>
      <c r="D568" s="338"/>
      <c r="E568" s="339"/>
      <c r="F568" s="339"/>
      <c r="G568" s="339"/>
      <c r="H568" s="338"/>
      <c r="I568" s="338"/>
      <c r="J568" s="338"/>
    </row>
    <row r="569" spans="1:10" ht="15">
      <c r="A569" s="338"/>
      <c r="B569" s="338"/>
      <c r="C569" s="338"/>
      <c r="D569" s="338"/>
      <c r="E569" s="339"/>
      <c r="F569" s="339"/>
      <c r="G569" s="339"/>
      <c r="H569" s="338"/>
      <c r="I569" s="338"/>
      <c r="J569" s="338"/>
    </row>
    <row r="570" spans="1:10" ht="15">
      <c r="A570" s="338"/>
      <c r="B570" s="338"/>
      <c r="C570" s="338"/>
      <c r="D570" s="338"/>
      <c r="E570" s="339"/>
      <c r="F570" s="339"/>
      <c r="G570" s="339"/>
      <c r="H570" s="338"/>
      <c r="I570" s="338"/>
      <c r="J570" s="338"/>
    </row>
    <row r="571" spans="1:10" ht="15">
      <c r="A571" s="338"/>
      <c r="B571" s="338"/>
      <c r="C571" s="338"/>
      <c r="D571" s="338"/>
      <c r="E571" s="339"/>
      <c r="F571" s="339"/>
      <c r="G571" s="339"/>
      <c r="H571" s="338"/>
      <c r="I571" s="338"/>
      <c r="J571" s="338"/>
    </row>
    <row r="572" spans="1:10" ht="15">
      <c r="A572" s="338"/>
      <c r="B572" s="338"/>
      <c r="C572" s="338"/>
      <c r="D572" s="338"/>
      <c r="E572" s="339"/>
      <c r="F572" s="339"/>
      <c r="G572" s="339"/>
      <c r="H572" s="338"/>
      <c r="I572" s="338"/>
      <c r="J572" s="338"/>
    </row>
    <row r="573" spans="1:10" ht="15">
      <c r="A573" s="338"/>
      <c r="B573" s="338"/>
      <c r="C573" s="338"/>
      <c r="D573" s="338"/>
      <c r="E573" s="339"/>
      <c r="F573" s="339"/>
      <c r="G573" s="339"/>
      <c r="H573" s="338"/>
      <c r="I573" s="338"/>
      <c r="J573" s="338"/>
    </row>
    <row r="574" spans="1:10" ht="15">
      <c r="A574" s="338"/>
      <c r="B574" s="338"/>
      <c r="C574" s="338"/>
      <c r="D574" s="338"/>
      <c r="E574" s="339"/>
      <c r="F574" s="339"/>
      <c r="G574" s="339"/>
      <c r="H574" s="338"/>
      <c r="I574" s="338"/>
      <c r="J574" s="338"/>
    </row>
    <row r="575" spans="1:10" ht="15">
      <c r="A575" s="338"/>
      <c r="B575" s="338"/>
      <c r="C575" s="338"/>
      <c r="D575" s="338"/>
      <c r="E575" s="339"/>
      <c r="F575" s="339"/>
      <c r="G575" s="339"/>
      <c r="H575" s="338"/>
      <c r="I575" s="338"/>
      <c r="J575" s="338"/>
    </row>
    <row r="576" spans="1:10" ht="15">
      <c r="A576" s="338"/>
      <c r="B576" s="338"/>
      <c r="C576" s="338"/>
      <c r="D576" s="338"/>
      <c r="E576" s="339"/>
      <c r="F576" s="339"/>
      <c r="G576" s="339"/>
      <c r="H576" s="338"/>
      <c r="I576" s="338"/>
      <c r="J576" s="338"/>
    </row>
    <row r="577" spans="1:10" ht="15">
      <c r="A577" s="338"/>
      <c r="B577" s="338"/>
      <c r="C577" s="338"/>
      <c r="D577" s="338"/>
      <c r="E577" s="339"/>
      <c r="F577" s="339"/>
      <c r="G577" s="339"/>
      <c r="H577" s="338"/>
      <c r="I577" s="338"/>
      <c r="J577" s="338"/>
    </row>
    <row r="578" spans="1:10" ht="15">
      <c r="A578" s="338"/>
      <c r="B578" s="338"/>
      <c r="C578" s="338"/>
      <c r="D578" s="338"/>
      <c r="E578" s="339"/>
      <c r="F578" s="339"/>
      <c r="G578" s="339"/>
      <c r="H578" s="338"/>
      <c r="I578" s="338"/>
      <c r="J578" s="338"/>
    </row>
    <row r="579" spans="1:10" ht="15">
      <c r="A579" s="338"/>
      <c r="B579" s="338"/>
      <c r="C579" s="338"/>
      <c r="D579" s="338"/>
      <c r="E579" s="339"/>
      <c r="F579" s="339"/>
      <c r="G579" s="339"/>
      <c r="H579" s="338"/>
      <c r="I579" s="338"/>
      <c r="J579" s="338"/>
    </row>
    <row r="580" spans="1:10" ht="15">
      <c r="A580" s="338"/>
      <c r="B580" s="338"/>
      <c r="C580" s="338"/>
      <c r="D580" s="338"/>
      <c r="E580" s="339"/>
      <c r="F580" s="339"/>
      <c r="G580" s="339"/>
      <c r="H580" s="338"/>
      <c r="I580" s="338"/>
      <c r="J580" s="338"/>
    </row>
    <row r="581" spans="1:10" ht="15">
      <c r="A581" s="338"/>
      <c r="B581" s="338"/>
      <c r="C581" s="338"/>
      <c r="D581" s="338"/>
      <c r="E581" s="339"/>
      <c r="F581" s="339"/>
      <c r="G581" s="339"/>
      <c r="H581" s="338"/>
      <c r="I581" s="338"/>
      <c r="J581" s="338"/>
    </row>
    <row r="582" spans="1:10" ht="15">
      <c r="A582" s="338"/>
      <c r="B582" s="338"/>
      <c r="C582" s="338"/>
      <c r="D582" s="338"/>
      <c r="E582" s="339"/>
      <c r="F582" s="339"/>
      <c r="G582" s="339"/>
      <c r="H582" s="338"/>
      <c r="I582" s="338"/>
      <c r="J582" s="338"/>
    </row>
    <row r="583" spans="1:10" ht="15">
      <c r="A583" s="338"/>
      <c r="B583" s="338"/>
      <c r="C583" s="338"/>
      <c r="D583" s="338"/>
      <c r="E583" s="339"/>
      <c r="F583" s="339"/>
      <c r="G583" s="339"/>
      <c r="H583" s="338"/>
      <c r="I583" s="338"/>
      <c r="J583" s="338"/>
    </row>
    <row r="584" spans="1:10" ht="15">
      <c r="A584" s="338"/>
      <c r="B584" s="338"/>
      <c r="C584" s="338"/>
      <c r="D584" s="338"/>
      <c r="E584" s="339"/>
      <c r="F584" s="339"/>
      <c r="G584" s="339"/>
      <c r="H584" s="338"/>
      <c r="I584" s="338"/>
      <c r="J584" s="338"/>
    </row>
    <row r="585" spans="1:10" ht="15">
      <c r="A585" s="338"/>
      <c r="B585" s="338"/>
      <c r="C585" s="338"/>
      <c r="D585" s="338"/>
      <c r="E585" s="339"/>
      <c r="F585" s="339"/>
      <c r="G585" s="339"/>
      <c r="H585" s="338"/>
      <c r="I585" s="338"/>
      <c r="J585" s="338"/>
    </row>
    <row r="586" spans="1:10" ht="15">
      <c r="A586" s="338"/>
      <c r="B586" s="338"/>
      <c r="C586" s="338"/>
      <c r="D586" s="338"/>
      <c r="E586" s="339"/>
      <c r="F586" s="339"/>
      <c r="G586" s="339"/>
      <c r="H586" s="338"/>
      <c r="I586" s="338"/>
      <c r="J586" s="338"/>
    </row>
    <row r="587" spans="1:10" ht="15">
      <c r="A587" s="338"/>
      <c r="B587" s="338"/>
      <c r="C587" s="338"/>
      <c r="D587" s="338"/>
      <c r="E587" s="339"/>
      <c r="F587" s="339"/>
      <c r="G587" s="339"/>
      <c r="H587" s="338"/>
      <c r="I587" s="338"/>
      <c r="J587" s="338"/>
    </row>
    <row r="588" spans="1:10" ht="15">
      <c r="A588" s="338"/>
      <c r="B588" s="338"/>
      <c r="C588" s="338"/>
      <c r="D588" s="338"/>
      <c r="E588" s="339"/>
      <c r="F588" s="339"/>
      <c r="G588" s="339"/>
      <c r="H588" s="338"/>
      <c r="I588" s="338"/>
      <c r="J588" s="338"/>
    </row>
    <row r="589" spans="1:10" ht="15">
      <c r="A589" s="338"/>
      <c r="B589" s="338"/>
      <c r="C589" s="338"/>
      <c r="D589" s="338"/>
      <c r="E589" s="339"/>
      <c r="F589" s="339"/>
      <c r="G589" s="339"/>
      <c r="H589" s="338"/>
      <c r="I589" s="338"/>
      <c r="J589" s="338"/>
    </row>
    <row r="590" spans="1:10" ht="15">
      <c r="A590" s="338"/>
      <c r="B590" s="338"/>
      <c r="C590" s="338"/>
      <c r="D590" s="338"/>
      <c r="E590" s="339"/>
      <c r="F590" s="339"/>
      <c r="G590" s="339"/>
      <c r="H590" s="338"/>
      <c r="I590" s="338"/>
      <c r="J590" s="338"/>
    </row>
    <row r="591" spans="1:10" ht="15">
      <c r="A591" s="338"/>
      <c r="B591" s="338"/>
      <c r="C591" s="338"/>
      <c r="D591" s="338"/>
      <c r="E591" s="339"/>
      <c r="F591" s="339"/>
      <c r="G591" s="339"/>
      <c r="H591" s="338"/>
      <c r="I591" s="338"/>
      <c r="J591" s="338"/>
    </row>
    <row r="592" spans="1:10" ht="15">
      <c r="A592" s="338"/>
      <c r="B592" s="338"/>
      <c r="C592" s="338"/>
      <c r="D592" s="338"/>
      <c r="E592" s="339"/>
      <c r="F592" s="339"/>
      <c r="G592" s="339"/>
      <c r="H592" s="338"/>
      <c r="I592" s="338"/>
      <c r="J592" s="338"/>
    </row>
    <row r="593" spans="1:10" ht="15">
      <c r="A593" s="338"/>
      <c r="B593" s="338"/>
      <c r="C593" s="338"/>
      <c r="D593" s="338"/>
      <c r="E593" s="339"/>
      <c r="F593" s="339"/>
      <c r="G593" s="339"/>
      <c r="H593" s="338"/>
      <c r="I593" s="338"/>
      <c r="J593" s="338"/>
    </row>
    <row r="594" spans="1:10" ht="15">
      <c r="A594" s="338"/>
      <c r="B594" s="338"/>
      <c r="C594" s="338"/>
      <c r="D594" s="338"/>
      <c r="E594" s="339"/>
      <c r="F594" s="339"/>
      <c r="G594" s="339"/>
      <c r="H594" s="338"/>
      <c r="I594" s="338"/>
      <c r="J594" s="338"/>
    </row>
    <row r="595" spans="1:10" ht="15">
      <c r="A595" s="338"/>
      <c r="B595" s="338"/>
      <c r="C595" s="338"/>
      <c r="D595" s="338"/>
      <c r="E595" s="339"/>
      <c r="F595" s="339"/>
      <c r="G595" s="339"/>
      <c r="H595" s="338"/>
      <c r="I595" s="338"/>
      <c r="J595" s="338"/>
    </row>
    <row r="596" spans="1:10" ht="15">
      <c r="A596" s="338"/>
      <c r="B596" s="338"/>
      <c r="C596" s="338"/>
      <c r="D596" s="338"/>
      <c r="E596" s="339"/>
      <c r="F596" s="339"/>
      <c r="G596" s="339"/>
      <c r="H596" s="338"/>
      <c r="I596" s="338"/>
      <c r="J596" s="338"/>
    </row>
    <row r="597" spans="1:10" ht="15">
      <c r="A597" s="338"/>
      <c r="B597" s="338"/>
      <c r="C597" s="338"/>
      <c r="D597" s="338"/>
      <c r="E597" s="339"/>
      <c r="F597" s="339"/>
      <c r="G597" s="339"/>
      <c r="H597" s="338"/>
      <c r="I597" s="338"/>
      <c r="J597" s="338"/>
    </row>
    <row r="598" spans="1:10" ht="15">
      <c r="A598" s="338"/>
      <c r="B598" s="338"/>
      <c r="C598" s="338"/>
      <c r="D598" s="338"/>
      <c r="E598" s="339"/>
      <c r="F598" s="339"/>
      <c r="G598" s="339"/>
      <c r="H598" s="338"/>
      <c r="I598" s="338"/>
      <c r="J598" s="338"/>
    </row>
    <row r="599" spans="1:10" ht="15">
      <c r="A599" s="338"/>
      <c r="B599" s="338"/>
      <c r="C599" s="338"/>
      <c r="D599" s="338"/>
      <c r="E599" s="339"/>
      <c r="F599" s="339"/>
      <c r="G599" s="339"/>
      <c r="H599" s="338"/>
      <c r="I599" s="338"/>
      <c r="J599" s="338"/>
    </row>
    <row r="600" spans="1:10" ht="15">
      <c r="A600" s="338"/>
      <c r="B600" s="338"/>
      <c r="C600" s="338"/>
      <c r="D600" s="338"/>
      <c r="E600" s="339"/>
      <c r="F600" s="339"/>
      <c r="G600" s="339"/>
      <c r="H600" s="338"/>
      <c r="I600" s="338"/>
      <c r="J600" s="338"/>
    </row>
    <row r="601" spans="1:10" ht="15">
      <c r="A601" s="338"/>
      <c r="B601" s="338"/>
      <c r="C601" s="338"/>
      <c r="D601" s="338"/>
      <c r="E601" s="339"/>
      <c r="F601" s="339"/>
      <c r="G601" s="339"/>
      <c r="H601" s="338"/>
      <c r="I601" s="338"/>
      <c r="J601" s="338"/>
    </row>
    <row r="602" spans="1:10" ht="15">
      <c r="A602" s="338"/>
      <c r="B602" s="338"/>
      <c r="C602" s="338"/>
      <c r="D602" s="338"/>
      <c r="E602" s="339"/>
      <c r="F602" s="339"/>
      <c r="G602" s="339"/>
      <c r="H602" s="338"/>
      <c r="I602" s="338"/>
      <c r="J602" s="338"/>
    </row>
    <row r="603" spans="1:10" ht="15">
      <c r="A603" s="338"/>
      <c r="B603" s="338"/>
      <c r="C603" s="338"/>
      <c r="D603" s="338"/>
      <c r="E603" s="339"/>
      <c r="F603" s="339"/>
      <c r="G603" s="339"/>
      <c r="H603" s="338"/>
      <c r="I603" s="338"/>
      <c r="J603" s="338"/>
    </row>
    <row r="604" spans="1:10" ht="15">
      <c r="A604" s="338"/>
      <c r="B604" s="338"/>
      <c r="C604" s="338"/>
      <c r="D604" s="338"/>
      <c r="E604" s="339"/>
      <c r="F604" s="339"/>
      <c r="G604" s="339"/>
      <c r="H604" s="338"/>
      <c r="I604" s="338"/>
      <c r="J604" s="338"/>
    </row>
    <row r="605" spans="1:10" ht="15">
      <c r="A605" s="338"/>
      <c r="B605" s="338"/>
      <c r="C605" s="338"/>
      <c r="D605" s="338"/>
      <c r="E605" s="339"/>
      <c r="F605" s="339"/>
      <c r="G605" s="339"/>
      <c r="H605" s="338"/>
      <c r="I605" s="338"/>
      <c r="J605" s="338"/>
    </row>
    <row r="606" spans="1:10" ht="15">
      <c r="A606" s="338"/>
      <c r="B606" s="338"/>
      <c r="C606" s="338"/>
      <c r="D606" s="338"/>
      <c r="E606" s="339"/>
      <c r="F606" s="339"/>
      <c r="G606" s="339"/>
      <c r="H606" s="338"/>
      <c r="I606" s="338"/>
      <c r="J606" s="338"/>
    </row>
    <row r="607" spans="1:10" ht="15">
      <c r="A607" s="338"/>
      <c r="B607" s="338"/>
      <c r="C607" s="338"/>
      <c r="D607" s="338"/>
      <c r="E607" s="339"/>
      <c r="F607" s="339"/>
      <c r="G607" s="339"/>
      <c r="H607" s="338"/>
      <c r="I607" s="338"/>
      <c r="J607" s="338"/>
    </row>
    <row r="608" spans="1:10" ht="15">
      <c r="A608" s="338"/>
      <c r="B608" s="338"/>
      <c r="C608" s="338"/>
      <c r="D608" s="338"/>
      <c r="E608" s="339"/>
      <c r="F608" s="339"/>
      <c r="G608" s="339"/>
      <c r="H608" s="338"/>
      <c r="I608" s="338"/>
      <c r="J608" s="338"/>
    </row>
    <row r="609" spans="1:10" ht="15">
      <c r="A609" s="338"/>
      <c r="B609" s="338"/>
      <c r="C609" s="338"/>
      <c r="D609" s="338"/>
      <c r="E609" s="339"/>
      <c r="F609" s="339"/>
      <c r="G609" s="339"/>
      <c r="H609" s="338"/>
      <c r="I609" s="338"/>
      <c r="J609" s="338"/>
    </row>
    <row r="610" spans="1:10" ht="15">
      <c r="A610" s="338"/>
      <c r="B610" s="338"/>
      <c r="C610" s="338"/>
      <c r="D610" s="338"/>
      <c r="E610" s="339"/>
      <c r="F610" s="339"/>
      <c r="G610" s="339"/>
      <c r="H610" s="338"/>
      <c r="I610" s="338"/>
      <c r="J610" s="338"/>
    </row>
    <row r="611" spans="1:10" ht="15">
      <c r="A611" s="338"/>
      <c r="B611" s="338"/>
      <c r="C611" s="338"/>
      <c r="D611" s="338"/>
      <c r="E611" s="339"/>
      <c r="F611" s="339"/>
      <c r="G611" s="339"/>
      <c r="H611" s="338"/>
      <c r="I611" s="338"/>
      <c r="J611" s="338"/>
    </row>
    <row r="612" spans="1:10" ht="15">
      <c r="A612" s="338"/>
      <c r="B612" s="338"/>
      <c r="C612" s="338"/>
      <c r="D612" s="338"/>
      <c r="E612" s="339"/>
      <c r="F612" s="339"/>
      <c r="G612" s="339"/>
      <c r="H612" s="338"/>
      <c r="I612" s="338"/>
      <c r="J612" s="338"/>
    </row>
    <row r="613" spans="1:10" ht="15">
      <c r="A613" s="338"/>
      <c r="B613" s="338"/>
      <c r="C613" s="338"/>
      <c r="D613" s="338"/>
      <c r="E613" s="339"/>
      <c r="F613" s="339"/>
      <c r="G613" s="339"/>
      <c r="H613" s="338"/>
      <c r="I613" s="338"/>
      <c r="J613" s="338"/>
    </row>
    <row r="614" spans="1:10" ht="15">
      <c r="A614" s="338"/>
      <c r="B614" s="338"/>
      <c r="C614" s="338"/>
      <c r="D614" s="338"/>
      <c r="E614" s="339"/>
      <c r="F614" s="339"/>
      <c r="G614" s="339"/>
      <c r="H614" s="338"/>
      <c r="I614" s="338"/>
      <c r="J614" s="338"/>
    </row>
    <row r="615" spans="1:10" ht="15">
      <c r="A615" s="338"/>
      <c r="B615" s="338"/>
      <c r="C615" s="338"/>
      <c r="D615" s="338"/>
      <c r="E615" s="339"/>
      <c r="F615" s="339"/>
      <c r="G615" s="339"/>
      <c r="H615" s="338"/>
      <c r="I615" s="338"/>
      <c r="J615" s="338"/>
    </row>
    <row r="616" spans="1:10" ht="15">
      <c r="A616" s="338"/>
      <c r="B616" s="338"/>
      <c r="C616" s="338"/>
      <c r="D616" s="338"/>
      <c r="E616" s="339"/>
      <c r="F616" s="339"/>
      <c r="G616" s="339"/>
      <c r="H616" s="338"/>
      <c r="I616" s="338"/>
      <c r="J616" s="338"/>
    </row>
    <row r="617" spans="1:10" ht="15">
      <c r="A617" s="338"/>
      <c r="B617" s="338"/>
      <c r="C617" s="338"/>
      <c r="D617" s="338"/>
      <c r="E617" s="339"/>
      <c r="F617" s="339"/>
      <c r="G617" s="339"/>
      <c r="H617" s="338"/>
      <c r="I617" s="338"/>
      <c r="J617" s="338"/>
    </row>
    <row r="618" spans="1:10" ht="15">
      <c r="A618" s="338"/>
      <c r="B618" s="338"/>
      <c r="C618" s="338"/>
      <c r="D618" s="338"/>
      <c r="E618" s="339"/>
      <c r="F618" s="339"/>
      <c r="G618" s="339"/>
      <c r="H618" s="338"/>
      <c r="I618" s="338"/>
      <c r="J618" s="338"/>
    </row>
    <row r="619" spans="1:10" ht="15">
      <c r="A619" s="338"/>
      <c r="B619" s="338"/>
      <c r="C619" s="338"/>
      <c r="D619" s="338"/>
      <c r="E619" s="339"/>
      <c r="F619" s="339"/>
      <c r="G619" s="339"/>
      <c r="H619" s="338"/>
      <c r="I619" s="338"/>
      <c r="J619" s="338"/>
    </row>
    <row r="620" spans="1:10" ht="15">
      <c r="A620" s="338"/>
      <c r="B620" s="338"/>
      <c r="C620" s="338"/>
      <c r="D620" s="338"/>
      <c r="E620" s="339"/>
      <c r="F620" s="339"/>
      <c r="G620" s="339"/>
      <c r="H620" s="338"/>
      <c r="I620" s="338"/>
      <c r="J620" s="338"/>
    </row>
    <row r="621" spans="1:10" ht="15">
      <c r="A621" s="338"/>
      <c r="B621" s="338"/>
      <c r="C621" s="338"/>
      <c r="D621" s="338"/>
      <c r="E621" s="339"/>
      <c r="F621" s="339"/>
      <c r="G621" s="339"/>
      <c r="H621" s="338"/>
      <c r="I621" s="338"/>
      <c r="J621" s="338"/>
    </row>
    <row r="622" spans="1:10" ht="15">
      <c r="A622" s="338"/>
      <c r="B622" s="338"/>
      <c r="C622" s="338"/>
      <c r="D622" s="338"/>
      <c r="E622" s="339"/>
      <c r="F622" s="339"/>
      <c r="G622" s="339"/>
      <c r="H622" s="338"/>
      <c r="I622" s="338"/>
      <c r="J622" s="338"/>
    </row>
    <row r="623" spans="1:10" ht="15">
      <c r="A623" s="338"/>
      <c r="B623" s="338"/>
      <c r="C623" s="338"/>
      <c r="D623" s="338"/>
      <c r="E623" s="339"/>
      <c r="F623" s="339"/>
      <c r="G623" s="339"/>
      <c r="H623" s="338"/>
      <c r="I623" s="338"/>
      <c r="J623" s="338"/>
    </row>
    <row r="624" spans="1:10" ht="15">
      <c r="A624" s="338"/>
      <c r="B624" s="338"/>
      <c r="C624" s="338"/>
      <c r="D624" s="338"/>
      <c r="E624" s="339"/>
      <c r="F624" s="339"/>
      <c r="G624" s="339"/>
      <c r="H624" s="338"/>
      <c r="I624" s="338"/>
      <c r="J624" s="338"/>
    </row>
    <row r="625" spans="1:10" ht="15">
      <c r="A625" s="338"/>
      <c r="B625" s="338"/>
      <c r="C625" s="338"/>
      <c r="D625" s="338"/>
      <c r="E625" s="339"/>
      <c r="F625" s="339"/>
      <c r="G625" s="339"/>
      <c r="H625" s="338"/>
      <c r="I625" s="338"/>
      <c r="J625" s="338"/>
    </row>
    <row r="626" spans="1:10" ht="15">
      <c r="A626" s="338"/>
      <c r="B626" s="338"/>
      <c r="C626" s="338"/>
      <c r="D626" s="338"/>
      <c r="E626" s="339"/>
      <c r="F626" s="339"/>
      <c r="G626" s="339"/>
      <c r="H626" s="338"/>
      <c r="I626" s="338"/>
      <c r="J626" s="338"/>
    </row>
    <row r="627" spans="1:10" ht="15">
      <c r="A627" s="338"/>
      <c r="B627" s="338"/>
      <c r="C627" s="338"/>
      <c r="D627" s="338"/>
      <c r="E627" s="339"/>
      <c r="F627" s="339"/>
      <c r="G627" s="339"/>
      <c r="H627" s="338"/>
      <c r="I627" s="338"/>
      <c r="J627" s="338"/>
    </row>
    <row r="628" spans="1:10" ht="15">
      <c r="A628" s="338"/>
      <c r="B628" s="338"/>
      <c r="C628" s="338"/>
      <c r="D628" s="338"/>
      <c r="E628" s="339"/>
      <c r="F628" s="339"/>
      <c r="G628" s="339"/>
      <c r="H628" s="338"/>
      <c r="I628" s="338"/>
      <c r="J628" s="338"/>
    </row>
    <row r="629" spans="1:10" ht="15">
      <c r="A629" s="338"/>
      <c r="B629" s="338"/>
      <c r="C629" s="338"/>
      <c r="D629" s="338"/>
      <c r="E629" s="339"/>
      <c r="F629" s="339"/>
      <c r="G629" s="339"/>
      <c r="H629" s="338"/>
      <c r="I629" s="338"/>
      <c r="J629" s="338"/>
    </row>
    <row r="630" spans="1:10" ht="15">
      <c r="A630" s="338"/>
      <c r="B630" s="338"/>
      <c r="C630" s="338"/>
      <c r="D630" s="338"/>
      <c r="E630" s="339"/>
      <c r="F630" s="339"/>
      <c r="G630" s="339"/>
      <c r="H630" s="338"/>
      <c r="I630" s="338"/>
      <c r="J630" s="338"/>
    </row>
    <row r="631" spans="1:10" ht="15">
      <c r="A631" s="338"/>
      <c r="B631" s="338"/>
      <c r="C631" s="338"/>
      <c r="D631" s="338"/>
      <c r="E631" s="339"/>
      <c r="F631" s="339"/>
      <c r="G631" s="339"/>
      <c r="H631" s="338"/>
      <c r="I631" s="338"/>
      <c r="J631" s="338"/>
    </row>
    <row r="632" spans="1:10" ht="15">
      <c r="A632" s="338"/>
      <c r="B632" s="338"/>
      <c r="C632" s="338"/>
      <c r="D632" s="338"/>
      <c r="E632" s="339"/>
      <c r="F632" s="339"/>
      <c r="G632" s="339"/>
      <c r="H632" s="338"/>
      <c r="I632" s="338"/>
      <c r="J632" s="338"/>
    </row>
    <row r="633" spans="1:10" ht="15">
      <c r="A633" s="338"/>
      <c r="B633" s="338"/>
      <c r="C633" s="338"/>
      <c r="D633" s="338"/>
      <c r="E633" s="339"/>
      <c r="F633" s="339"/>
      <c r="G633" s="339"/>
      <c r="H633" s="338"/>
      <c r="I633" s="338"/>
      <c r="J633" s="338"/>
    </row>
    <row r="634" spans="1:10" ht="15">
      <c r="A634" s="338"/>
      <c r="B634" s="338"/>
      <c r="C634" s="338"/>
      <c r="D634" s="338"/>
      <c r="E634" s="339"/>
      <c r="F634" s="339"/>
      <c r="G634" s="339"/>
      <c r="H634" s="338"/>
      <c r="I634" s="338"/>
      <c r="J634" s="338"/>
    </row>
    <row r="635" spans="1:10" ht="15">
      <c r="A635" s="338"/>
      <c r="B635" s="338"/>
      <c r="C635" s="338"/>
      <c r="D635" s="338"/>
      <c r="E635" s="339"/>
      <c r="F635" s="339"/>
      <c r="G635" s="339"/>
      <c r="H635" s="338"/>
      <c r="I635" s="338"/>
      <c r="J635" s="338"/>
    </row>
    <row r="636" spans="1:10" ht="15">
      <c r="A636" s="338"/>
      <c r="B636" s="338"/>
      <c r="C636" s="338"/>
      <c r="D636" s="338"/>
      <c r="E636" s="339"/>
      <c r="F636" s="339"/>
      <c r="G636" s="339"/>
      <c r="H636" s="338"/>
      <c r="I636" s="338"/>
      <c r="J636" s="338"/>
    </row>
    <row r="637" spans="1:10" ht="15">
      <c r="A637" s="338"/>
      <c r="B637" s="338"/>
      <c r="C637" s="338"/>
      <c r="D637" s="338"/>
      <c r="E637" s="339"/>
      <c r="F637" s="339"/>
      <c r="G637" s="339"/>
      <c r="H637" s="338"/>
      <c r="I637" s="338"/>
      <c r="J637" s="338"/>
    </row>
    <row r="638" spans="1:10" ht="15">
      <c r="A638" s="338"/>
      <c r="B638" s="338"/>
      <c r="C638" s="338"/>
      <c r="D638" s="338"/>
      <c r="E638" s="339"/>
      <c r="F638" s="339"/>
      <c r="G638" s="339"/>
      <c r="H638" s="338"/>
      <c r="I638" s="338"/>
      <c r="J638" s="338"/>
    </row>
    <row r="639" spans="1:10" ht="15">
      <c r="A639" s="338"/>
      <c r="B639" s="338"/>
      <c r="C639" s="338"/>
      <c r="D639" s="338"/>
      <c r="E639" s="339"/>
      <c r="F639" s="339"/>
      <c r="G639" s="339"/>
      <c r="H639" s="338"/>
      <c r="I639" s="338"/>
      <c r="J639" s="338"/>
    </row>
    <row r="640" spans="1:10" ht="15">
      <c r="A640" s="338"/>
      <c r="B640" s="338"/>
      <c r="C640" s="338"/>
      <c r="D640" s="338"/>
      <c r="E640" s="339"/>
      <c r="F640" s="339"/>
      <c r="G640" s="339"/>
      <c r="H640" s="338"/>
      <c r="I640" s="338"/>
      <c r="J640" s="338"/>
    </row>
    <row r="641" spans="1:10" ht="15">
      <c r="A641" s="338"/>
      <c r="B641" s="338"/>
      <c r="C641" s="338"/>
      <c r="D641" s="338"/>
      <c r="E641" s="339"/>
      <c r="F641" s="339"/>
      <c r="G641" s="339"/>
      <c r="H641" s="338"/>
      <c r="I641" s="338"/>
      <c r="J641" s="338"/>
    </row>
    <row r="642" spans="1:10" ht="15">
      <c r="A642" s="338"/>
      <c r="B642" s="338"/>
      <c r="C642" s="338"/>
      <c r="D642" s="338"/>
      <c r="E642" s="339"/>
      <c r="F642" s="339"/>
      <c r="G642" s="339"/>
      <c r="H642" s="338"/>
      <c r="I642" s="338"/>
      <c r="J642" s="338"/>
    </row>
    <row r="643" spans="1:10" ht="15">
      <c r="A643" s="338"/>
      <c r="B643" s="338"/>
      <c r="C643" s="338"/>
      <c r="D643" s="338"/>
      <c r="E643" s="339"/>
      <c r="F643" s="339"/>
      <c r="G643" s="339"/>
      <c r="H643" s="338"/>
      <c r="I643" s="338"/>
      <c r="J643" s="338"/>
    </row>
    <row r="644" spans="1:10" ht="15">
      <c r="A644" s="338"/>
      <c r="B644" s="338"/>
      <c r="C644" s="338"/>
      <c r="D644" s="338"/>
      <c r="E644" s="339"/>
      <c r="F644" s="339"/>
      <c r="G644" s="339"/>
      <c r="H644" s="338"/>
      <c r="I644" s="338"/>
      <c r="J644" s="338"/>
    </row>
    <row r="645" spans="1:10" ht="15">
      <c r="A645" s="338"/>
      <c r="B645" s="338"/>
      <c r="C645" s="338"/>
      <c r="D645" s="338"/>
      <c r="E645" s="339"/>
      <c r="F645" s="339"/>
      <c r="G645" s="339"/>
      <c r="H645" s="338"/>
      <c r="I645" s="338"/>
      <c r="J645" s="338"/>
    </row>
    <row r="646" spans="1:10" ht="15">
      <c r="A646" s="338"/>
      <c r="B646" s="338"/>
      <c r="C646" s="338"/>
      <c r="D646" s="338"/>
      <c r="E646" s="339"/>
      <c r="F646" s="339"/>
      <c r="G646" s="339"/>
      <c r="H646" s="338"/>
      <c r="I646" s="338"/>
      <c r="J646" s="338"/>
    </row>
    <row r="647" spans="1:10" ht="15">
      <c r="A647" s="338"/>
      <c r="B647" s="338"/>
      <c r="C647" s="338"/>
      <c r="D647" s="338"/>
      <c r="E647" s="339"/>
      <c r="F647" s="339"/>
      <c r="G647" s="339"/>
      <c r="H647" s="338"/>
      <c r="I647" s="338"/>
      <c r="J647" s="338"/>
    </row>
    <row r="648" spans="1:10" ht="15">
      <c r="A648" s="338"/>
      <c r="B648" s="338"/>
      <c r="C648" s="338"/>
      <c r="D648" s="338"/>
      <c r="E648" s="339"/>
      <c r="F648" s="339"/>
      <c r="G648" s="339"/>
      <c r="H648" s="338"/>
      <c r="I648" s="338"/>
      <c r="J648" s="338"/>
    </row>
    <row r="649" spans="1:10" ht="15">
      <c r="A649" s="338"/>
      <c r="B649" s="338"/>
      <c r="C649" s="338"/>
      <c r="D649" s="338"/>
      <c r="E649" s="339"/>
      <c r="F649" s="339"/>
      <c r="G649" s="339"/>
      <c r="H649" s="338"/>
      <c r="I649" s="338"/>
      <c r="J649" s="338"/>
    </row>
    <row r="650" spans="1:10" ht="15">
      <c r="A650" s="338"/>
      <c r="B650" s="338"/>
      <c r="C650" s="338"/>
      <c r="D650" s="338"/>
      <c r="E650" s="339"/>
      <c r="F650" s="339"/>
      <c r="G650" s="339"/>
      <c r="H650" s="338"/>
      <c r="I650" s="338"/>
      <c r="J650" s="338"/>
    </row>
    <row r="651" spans="1:10" ht="15">
      <c r="A651" s="338"/>
      <c r="B651" s="338"/>
      <c r="C651" s="338"/>
      <c r="D651" s="338"/>
      <c r="E651" s="339"/>
      <c r="F651" s="339"/>
      <c r="G651" s="339"/>
      <c r="H651" s="338"/>
      <c r="I651" s="338"/>
      <c r="J651" s="338"/>
    </row>
    <row r="652" spans="1:10" ht="15">
      <c r="A652" s="338"/>
      <c r="B652" s="338"/>
      <c r="C652" s="338"/>
      <c r="D652" s="338"/>
      <c r="E652" s="339"/>
      <c r="F652" s="339"/>
      <c r="G652" s="339"/>
      <c r="H652" s="338"/>
      <c r="I652" s="338"/>
      <c r="J652" s="338"/>
    </row>
    <row r="653" spans="1:10" ht="15">
      <c r="A653" s="338"/>
      <c r="B653" s="338"/>
      <c r="C653" s="338"/>
      <c r="D653" s="338"/>
      <c r="E653" s="339"/>
      <c r="F653" s="339"/>
      <c r="G653" s="339"/>
      <c r="H653" s="338"/>
      <c r="I653" s="338"/>
      <c r="J653" s="338"/>
    </row>
    <row r="654" spans="1:10" ht="15">
      <c r="A654" s="338"/>
      <c r="B654" s="338"/>
      <c r="C654" s="338"/>
      <c r="D654" s="338"/>
      <c r="E654" s="339"/>
      <c r="F654" s="339"/>
      <c r="G654" s="339"/>
      <c r="H654" s="338"/>
      <c r="I654" s="338"/>
      <c r="J654" s="338"/>
    </row>
    <row r="655" spans="1:10" ht="15">
      <c r="A655" s="338"/>
      <c r="B655" s="338"/>
      <c r="C655" s="338"/>
      <c r="D655" s="338"/>
      <c r="E655" s="339"/>
      <c r="F655" s="339"/>
      <c r="G655" s="339"/>
      <c r="H655" s="338"/>
      <c r="I655" s="338"/>
      <c r="J655" s="338"/>
    </row>
    <row r="656" spans="1:10" ht="15">
      <c r="A656" s="338"/>
      <c r="B656" s="338"/>
      <c r="C656" s="338"/>
      <c r="D656" s="338"/>
      <c r="E656" s="339"/>
      <c r="F656" s="339"/>
      <c r="G656" s="339"/>
      <c r="H656" s="338"/>
      <c r="I656" s="338"/>
      <c r="J656" s="338"/>
    </row>
    <row r="657" spans="1:10" ht="15">
      <c r="A657" s="338"/>
      <c r="B657" s="338"/>
      <c r="C657" s="338"/>
      <c r="D657" s="338"/>
      <c r="E657" s="339"/>
      <c r="F657" s="339"/>
      <c r="G657" s="339"/>
      <c r="H657" s="338"/>
      <c r="I657" s="338"/>
      <c r="J657" s="338"/>
    </row>
    <row r="658" spans="1:10" ht="15">
      <c r="A658" s="338"/>
      <c r="B658" s="338"/>
      <c r="C658" s="338"/>
      <c r="D658" s="338"/>
      <c r="E658" s="339"/>
      <c r="F658" s="339"/>
      <c r="G658" s="339"/>
      <c r="H658" s="338"/>
      <c r="I658" s="338"/>
      <c r="J658" s="338"/>
    </row>
    <row r="659" spans="1:10" ht="15">
      <c r="A659" s="338"/>
      <c r="B659" s="338"/>
      <c r="C659" s="338"/>
      <c r="D659" s="338"/>
      <c r="E659" s="339"/>
      <c r="F659" s="339"/>
      <c r="G659" s="339"/>
      <c r="H659" s="338"/>
      <c r="I659" s="338"/>
      <c r="J659" s="338"/>
    </row>
    <row r="660" spans="1:10" ht="15">
      <c r="A660" s="338"/>
      <c r="B660" s="338"/>
      <c r="C660" s="338"/>
      <c r="D660" s="338"/>
      <c r="E660" s="339"/>
      <c r="F660" s="339"/>
      <c r="G660" s="339"/>
      <c r="H660" s="338"/>
      <c r="I660" s="338"/>
      <c r="J660" s="338"/>
    </row>
    <row r="661" spans="1:10" ht="15">
      <c r="A661" s="338"/>
      <c r="B661" s="338"/>
      <c r="C661" s="338"/>
      <c r="D661" s="338"/>
      <c r="E661" s="339"/>
      <c r="F661" s="339"/>
      <c r="G661" s="339"/>
      <c r="H661" s="338"/>
      <c r="I661" s="338"/>
      <c r="J661" s="338"/>
    </row>
    <row r="662" spans="1:10" ht="15">
      <c r="A662" s="338"/>
      <c r="B662" s="338"/>
      <c r="C662" s="338"/>
      <c r="D662" s="338"/>
      <c r="E662" s="339"/>
      <c r="F662" s="339"/>
      <c r="G662" s="339"/>
      <c r="H662" s="338"/>
      <c r="I662" s="338"/>
      <c r="J662" s="338"/>
    </row>
    <row r="663" spans="1:10" ht="15">
      <c r="A663" s="338"/>
      <c r="B663" s="338"/>
      <c r="C663" s="338"/>
      <c r="D663" s="338"/>
      <c r="E663" s="339"/>
      <c r="F663" s="339"/>
      <c r="G663" s="339"/>
      <c r="H663" s="338"/>
      <c r="I663" s="338"/>
      <c r="J663" s="338"/>
    </row>
    <row r="664" spans="1:10" ht="15">
      <c r="A664" s="338"/>
      <c r="B664" s="338"/>
      <c r="C664" s="338"/>
      <c r="D664" s="338"/>
      <c r="E664" s="339"/>
      <c r="F664" s="339"/>
      <c r="G664" s="339"/>
      <c r="H664" s="338"/>
      <c r="I664" s="338"/>
      <c r="J664" s="338"/>
    </row>
    <row r="665" spans="1:10" ht="15">
      <c r="A665" s="338"/>
      <c r="B665" s="338"/>
      <c r="C665" s="338"/>
      <c r="D665" s="338"/>
      <c r="E665" s="339"/>
      <c r="F665" s="339"/>
      <c r="G665" s="339"/>
      <c r="H665" s="338"/>
      <c r="I665" s="338"/>
      <c r="J665" s="338"/>
    </row>
    <row r="666" spans="1:10" ht="15">
      <c r="A666" s="338"/>
      <c r="B666" s="338"/>
      <c r="C666" s="338"/>
      <c r="D666" s="338"/>
      <c r="E666" s="339"/>
      <c r="F666" s="339"/>
      <c r="G666" s="339"/>
      <c r="H666" s="338"/>
      <c r="I666" s="338"/>
      <c r="J666" s="338"/>
    </row>
    <row r="667" spans="1:10" ht="15">
      <c r="A667" s="338"/>
      <c r="B667" s="338"/>
      <c r="C667" s="338"/>
      <c r="D667" s="338"/>
      <c r="E667" s="339"/>
      <c r="F667" s="339"/>
      <c r="G667" s="339"/>
      <c r="H667" s="338"/>
      <c r="I667" s="338"/>
      <c r="J667" s="338"/>
    </row>
    <row r="668" spans="1:10" ht="15">
      <c r="A668" s="338"/>
      <c r="B668" s="338"/>
      <c r="C668" s="338"/>
      <c r="D668" s="338"/>
      <c r="E668" s="339"/>
      <c r="F668" s="339"/>
      <c r="G668" s="339"/>
      <c r="H668" s="338"/>
      <c r="I668" s="338"/>
      <c r="J668" s="338"/>
    </row>
    <row r="669" spans="1:10" ht="15">
      <c r="A669" s="338"/>
      <c r="B669" s="338"/>
      <c r="C669" s="338"/>
      <c r="D669" s="338"/>
      <c r="E669" s="339"/>
      <c r="F669" s="339"/>
      <c r="G669" s="339"/>
      <c r="H669" s="338"/>
      <c r="I669" s="338"/>
      <c r="J669" s="338"/>
    </row>
    <row r="670" spans="1:10" ht="15">
      <c r="A670" s="338"/>
      <c r="B670" s="338"/>
      <c r="C670" s="338"/>
      <c r="D670" s="338"/>
      <c r="E670" s="339"/>
      <c r="F670" s="339"/>
      <c r="G670" s="339"/>
      <c r="H670" s="338"/>
      <c r="I670" s="338"/>
      <c r="J670" s="338"/>
    </row>
    <row r="671" spans="1:10" ht="15">
      <c r="A671" s="338"/>
      <c r="B671" s="338"/>
      <c r="C671" s="338"/>
      <c r="D671" s="338"/>
      <c r="E671" s="339"/>
      <c r="F671" s="339"/>
      <c r="G671" s="339"/>
      <c r="H671" s="338"/>
      <c r="I671" s="338"/>
      <c r="J671" s="338"/>
    </row>
    <row r="672" spans="1:10" ht="15">
      <c r="A672" s="338"/>
      <c r="B672" s="338"/>
      <c r="C672" s="338"/>
      <c r="D672" s="338"/>
      <c r="E672" s="339"/>
      <c r="F672" s="339"/>
      <c r="G672" s="339"/>
      <c r="H672" s="338"/>
      <c r="I672" s="338"/>
      <c r="J672" s="338"/>
    </row>
    <row r="673" spans="1:10" ht="15">
      <c r="A673" s="338"/>
      <c r="B673" s="338"/>
      <c r="C673" s="338"/>
      <c r="D673" s="338"/>
      <c r="E673" s="339"/>
      <c r="F673" s="339"/>
      <c r="G673" s="339"/>
      <c r="H673" s="338"/>
      <c r="I673" s="338"/>
      <c r="J673" s="338"/>
    </row>
    <row r="674" spans="1:10" ht="15">
      <c r="A674" s="338"/>
      <c r="B674" s="338"/>
      <c r="C674" s="338"/>
      <c r="D674" s="338"/>
      <c r="E674" s="339"/>
      <c r="F674" s="339"/>
      <c r="G674" s="339"/>
      <c r="H674" s="338"/>
      <c r="I674" s="338"/>
      <c r="J674" s="338"/>
    </row>
    <row r="675" spans="1:10" ht="15">
      <c r="A675" s="338"/>
      <c r="B675" s="338"/>
      <c r="C675" s="338"/>
      <c r="D675" s="338"/>
      <c r="E675" s="339"/>
      <c r="F675" s="339"/>
      <c r="G675" s="339"/>
      <c r="H675" s="338"/>
      <c r="I675" s="338"/>
      <c r="J675" s="338"/>
    </row>
    <row r="676" spans="1:10" ht="15">
      <c r="A676" s="338"/>
      <c r="B676" s="338"/>
      <c r="C676" s="338"/>
      <c r="D676" s="338"/>
      <c r="E676" s="339"/>
      <c r="F676" s="339"/>
      <c r="G676" s="339"/>
      <c r="H676" s="338"/>
      <c r="I676" s="338"/>
      <c r="J676" s="338"/>
    </row>
    <row r="677" spans="1:10" ht="15">
      <c r="A677" s="338"/>
      <c r="B677" s="338"/>
      <c r="C677" s="338"/>
      <c r="D677" s="338"/>
      <c r="E677" s="339"/>
      <c r="F677" s="339"/>
      <c r="G677" s="339"/>
      <c r="H677" s="338"/>
      <c r="I677" s="338"/>
      <c r="J677" s="338"/>
    </row>
    <row r="678" spans="1:10" ht="15">
      <c r="A678" s="338"/>
      <c r="B678" s="338"/>
      <c r="C678" s="338"/>
      <c r="D678" s="338"/>
      <c r="E678" s="339"/>
      <c r="F678" s="339"/>
      <c r="G678" s="339"/>
      <c r="H678" s="338"/>
      <c r="I678" s="338"/>
      <c r="J678" s="338"/>
    </row>
    <row r="679" spans="1:10" ht="15">
      <c r="A679" s="338"/>
      <c r="B679" s="338"/>
      <c r="C679" s="338"/>
      <c r="D679" s="338"/>
      <c r="E679" s="339"/>
      <c r="F679" s="339"/>
      <c r="G679" s="339"/>
      <c r="H679" s="338"/>
      <c r="I679" s="338"/>
      <c r="J679" s="338"/>
    </row>
    <row r="680" spans="1:10" ht="15">
      <c r="A680" s="338"/>
      <c r="B680" s="338"/>
      <c r="C680" s="338"/>
      <c r="D680" s="338"/>
      <c r="E680" s="339"/>
      <c r="F680" s="339"/>
      <c r="G680" s="339"/>
      <c r="H680" s="338"/>
      <c r="I680" s="338"/>
      <c r="J680" s="338"/>
    </row>
    <row r="681" spans="1:10" ht="15">
      <c r="A681" s="338"/>
      <c r="B681" s="338"/>
      <c r="C681" s="338"/>
      <c r="D681" s="338"/>
      <c r="E681" s="339"/>
      <c r="F681" s="339"/>
      <c r="G681" s="339"/>
      <c r="H681" s="338"/>
      <c r="I681" s="338"/>
      <c r="J681" s="338"/>
    </row>
    <row r="682" spans="1:10" ht="15">
      <c r="A682" s="338"/>
      <c r="B682" s="338"/>
      <c r="C682" s="338"/>
      <c r="D682" s="338"/>
      <c r="E682" s="339"/>
      <c r="F682" s="339"/>
      <c r="G682" s="339"/>
      <c r="H682" s="338"/>
      <c r="I682" s="338"/>
      <c r="J682" s="338"/>
    </row>
    <row r="683" spans="1:10" ht="15">
      <c r="A683" s="338"/>
      <c r="B683" s="338"/>
      <c r="C683" s="338"/>
      <c r="D683" s="338"/>
      <c r="E683" s="339"/>
      <c r="F683" s="339"/>
      <c r="G683" s="339"/>
      <c r="H683" s="338"/>
      <c r="I683" s="338"/>
      <c r="J683" s="338"/>
    </row>
    <row r="684" spans="1:10" ht="15">
      <c r="A684" s="338"/>
      <c r="B684" s="338"/>
      <c r="C684" s="338"/>
      <c r="D684" s="338"/>
      <c r="E684" s="339"/>
      <c r="F684" s="339"/>
      <c r="G684" s="339"/>
      <c r="H684" s="338"/>
      <c r="I684" s="338"/>
      <c r="J684" s="338"/>
    </row>
    <row r="685" spans="1:10" ht="15">
      <c r="A685" s="338"/>
      <c r="B685" s="338"/>
      <c r="C685" s="338"/>
      <c r="D685" s="338"/>
      <c r="E685" s="339"/>
      <c r="F685" s="339"/>
      <c r="G685" s="339"/>
      <c r="H685" s="338"/>
      <c r="I685" s="338"/>
      <c r="J685" s="338"/>
    </row>
    <row r="686" spans="1:10" ht="15">
      <c r="A686" s="338"/>
      <c r="B686" s="338"/>
      <c r="C686" s="338"/>
      <c r="D686" s="338"/>
      <c r="E686" s="339"/>
      <c r="F686" s="339"/>
      <c r="G686" s="339"/>
      <c r="H686" s="338"/>
      <c r="I686" s="338"/>
      <c r="J686" s="338"/>
    </row>
    <row r="687" spans="1:10" ht="15">
      <c r="A687" s="338"/>
      <c r="B687" s="338"/>
      <c r="C687" s="338"/>
      <c r="D687" s="338"/>
      <c r="E687" s="339"/>
      <c r="F687" s="339"/>
      <c r="G687" s="339"/>
      <c r="H687" s="338"/>
      <c r="I687" s="338"/>
      <c r="J687" s="338"/>
    </row>
    <row r="688" spans="1:10" ht="15">
      <c r="A688" s="338"/>
      <c r="B688" s="338"/>
      <c r="C688" s="338"/>
      <c r="D688" s="338"/>
      <c r="E688" s="339"/>
      <c r="F688" s="339"/>
      <c r="G688" s="339"/>
      <c r="H688" s="338"/>
      <c r="I688" s="338"/>
      <c r="J688" s="338"/>
    </row>
    <row r="689" spans="1:10" ht="15">
      <c r="A689" s="338"/>
      <c r="B689" s="338"/>
      <c r="C689" s="338"/>
      <c r="D689" s="338"/>
      <c r="E689" s="339"/>
      <c r="F689" s="339"/>
      <c r="G689" s="339"/>
      <c r="H689" s="338"/>
      <c r="I689" s="338"/>
      <c r="J689" s="338"/>
    </row>
    <row r="690" spans="1:10" ht="15">
      <c r="A690" s="338"/>
      <c r="B690" s="338"/>
      <c r="C690" s="338"/>
      <c r="D690" s="338"/>
      <c r="E690" s="339"/>
      <c r="F690" s="339"/>
      <c r="G690" s="339"/>
      <c r="H690" s="338"/>
      <c r="I690" s="338"/>
      <c r="J690" s="338"/>
    </row>
    <row r="691" spans="1:10" ht="15">
      <c r="A691" s="338"/>
      <c r="B691" s="338"/>
      <c r="C691" s="338"/>
      <c r="D691" s="338"/>
      <c r="E691" s="339"/>
      <c r="F691" s="339"/>
      <c r="G691" s="339"/>
      <c r="H691" s="338"/>
      <c r="I691" s="338"/>
      <c r="J691" s="338"/>
    </row>
    <row r="692" spans="1:10" ht="15">
      <c r="A692" s="338"/>
      <c r="B692" s="338"/>
      <c r="C692" s="338"/>
      <c r="D692" s="338"/>
      <c r="E692" s="339"/>
      <c r="F692" s="339"/>
      <c r="G692" s="339"/>
      <c r="H692" s="338"/>
      <c r="I692" s="338"/>
      <c r="J692" s="338"/>
    </row>
    <row r="693" spans="1:10" ht="15">
      <c r="A693" s="338"/>
      <c r="B693" s="338"/>
      <c r="C693" s="338"/>
      <c r="D693" s="338"/>
      <c r="E693" s="339"/>
      <c r="F693" s="339"/>
      <c r="G693" s="339"/>
      <c r="H693" s="338"/>
      <c r="I693" s="338"/>
      <c r="J693" s="338"/>
    </row>
    <row r="694" spans="1:10" ht="15">
      <c r="A694" s="338"/>
      <c r="B694" s="338"/>
      <c r="C694" s="338"/>
      <c r="D694" s="338"/>
      <c r="E694" s="339"/>
      <c r="F694" s="339"/>
      <c r="G694" s="339"/>
      <c r="H694" s="338"/>
      <c r="I694" s="338"/>
      <c r="J694" s="338"/>
    </row>
    <row r="695" spans="1:10" ht="15">
      <c r="A695" s="338"/>
      <c r="B695" s="338"/>
      <c r="C695" s="338"/>
      <c r="D695" s="338"/>
      <c r="E695" s="339"/>
      <c r="F695" s="339"/>
      <c r="G695" s="339"/>
      <c r="H695" s="338"/>
      <c r="I695" s="338"/>
      <c r="J695" s="338"/>
    </row>
    <row r="696" spans="1:10" ht="15">
      <c r="A696" s="338"/>
      <c r="B696" s="338"/>
      <c r="C696" s="338"/>
      <c r="D696" s="338"/>
      <c r="E696" s="339"/>
      <c r="F696" s="339"/>
      <c r="G696" s="339"/>
      <c r="H696" s="338"/>
      <c r="I696" s="338"/>
      <c r="J696" s="338"/>
    </row>
    <row r="697" spans="1:10" ht="15">
      <c r="A697" s="338"/>
      <c r="B697" s="338"/>
      <c r="C697" s="338"/>
      <c r="D697" s="338"/>
      <c r="E697" s="339"/>
      <c r="F697" s="339"/>
      <c r="G697" s="339"/>
      <c r="H697" s="338"/>
      <c r="I697" s="338"/>
      <c r="J697" s="338"/>
    </row>
    <row r="698" spans="1:10" ht="15">
      <c r="A698" s="338"/>
      <c r="B698" s="338"/>
      <c r="C698" s="338"/>
      <c r="D698" s="338"/>
      <c r="E698" s="339"/>
      <c r="F698" s="339"/>
      <c r="G698" s="339"/>
      <c r="H698" s="338"/>
      <c r="I698" s="338"/>
      <c r="J698" s="338"/>
    </row>
    <row r="699" spans="1:10" ht="15">
      <c r="A699" s="338"/>
      <c r="B699" s="338"/>
      <c r="C699" s="338"/>
      <c r="D699" s="338"/>
      <c r="E699" s="339"/>
      <c r="F699" s="339"/>
      <c r="G699" s="339"/>
      <c r="H699" s="338"/>
      <c r="I699" s="338"/>
      <c r="J699" s="338"/>
    </row>
    <row r="700" spans="1:10" ht="15">
      <c r="A700" s="338"/>
      <c r="B700" s="338"/>
      <c r="C700" s="338"/>
      <c r="D700" s="338"/>
      <c r="E700" s="339"/>
      <c r="F700" s="339"/>
      <c r="G700" s="339"/>
      <c r="H700" s="338"/>
      <c r="I700" s="338"/>
      <c r="J700" s="338"/>
    </row>
    <row r="701" spans="1:10" ht="15">
      <c r="A701" s="338"/>
      <c r="B701" s="338"/>
      <c r="C701" s="338"/>
      <c r="D701" s="338"/>
      <c r="E701" s="339"/>
      <c r="F701" s="339"/>
      <c r="G701" s="339"/>
      <c r="H701" s="338"/>
      <c r="I701" s="338"/>
      <c r="J701" s="338"/>
    </row>
    <row r="702" spans="1:10" ht="15">
      <c r="A702" s="338"/>
      <c r="B702" s="338"/>
      <c r="C702" s="338"/>
      <c r="D702" s="338"/>
      <c r="E702" s="339"/>
      <c r="F702" s="339"/>
      <c r="G702" s="339"/>
      <c r="H702" s="338"/>
      <c r="I702" s="338"/>
      <c r="J702" s="338"/>
    </row>
    <row r="703" spans="1:10" ht="15">
      <c r="A703" s="338"/>
      <c r="B703" s="338"/>
      <c r="C703" s="338"/>
      <c r="D703" s="338"/>
      <c r="E703" s="339"/>
      <c r="F703" s="339"/>
      <c r="G703" s="339"/>
      <c r="H703" s="338"/>
      <c r="I703" s="338"/>
      <c r="J703" s="338"/>
    </row>
    <row r="704" spans="1:10" ht="15">
      <c r="A704" s="338"/>
      <c r="B704" s="338"/>
      <c r="C704" s="338"/>
      <c r="D704" s="338"/>
      <c r="E704" s="339"/>
      <c r="F704" s="339"/>
      <c r="G704" s="339"/>
      <c r="H704" s="338"/>
      <c r="I704" s="338"/>
      <c r="J704" s="338"/>
    </row>
    <row r="705" spans="1:10" ht="15">
      <c r="A705" s="338"/>
      <c r="B705" s="338"/>
      <c r="C705" s="338"/>
      <c r="D705" s="338"/>
      <c r="E705" s="339"/>
      <c r="F705" s="339"/>
      <c r="G705" s="339"/>
      <c r="H705" s="338"/>
      <c r="I705" s="338"/>
      <c r="J705" s="338"/>
    </row>
    <row r="706" spans="1:10" ht="15">
      <c r="A706" s="338"/>
      <c r="B706" s="338"/>
      <c r="C706" s="338"/>
      <c r="D706" s="338"/>
      <c r="E706" s="339"/>
      <c r="F706" s="339"/>
      <c r="G706" s="339"/>
      <c r="H706" s="338"/>
      <c r="I706" s="338"/>
      <c r="J706" s="338"/>
    </row>
    <row r="707" spans="1:10" ht="15">
      <c r="A707" s="338"/>
      <c r="B707" s="338"/>
      <c r="C707" s="338"/>
      <c r="D707" s="338"/>
      <c r="E707" s="339"/>
      <c r="F707" s="339"/>
      <c r="G707" s="339"/>
      <c r="H707" s="338"/>
      <c r="I707" s="338"/>
      <c r="J707" s="338"/>
    </row>
    <row r="708" spans="1:10" ht="15">
      <c r="A708" s="338"/>
      <c r="B708" s="338"/>
      <c r="C708" s="338"/>
      <c r="D708" s="338"/>
      <c r="E708" s="339"/>
      <c r="F708" s="339"/>
      <c r="G708" s="339"/>
      <c r="H708" s="338"/>
      <c r="I708" s="338"/>
      <c r="J708" s="338"/>
    </row>
    <row r="709" spans="1:10" ht="15">
      <c r="A709" s="338"/>
      <c r="B709" s="338"/>
      <c r="C709" s="338"/>
      <c r="D709" s="338"/>
      <c r="E709" s="339"/>
      <c r="F709" s="339"/>
      <c r="G709" s="339"/>
      <c r="H709" s="338"/>
      <c r="I709" s="338"/>
      <c r="J709" s="338"/>
    </row>
    <row r="710" spans="1:10" ht="15">
      <c r="A710" s="338"/>
      <c r="B710" s="338"/>
      <c r="C710" s="338"/>
      <c r="D710" s="338"/>
      <c r="E710" s="339"/>
      <c r="F710" s="339"/>
      <c r="G710" s="339"/>
      <c r="H710" s="338"/>
      <c r="I710" s="338"/>
      <c r="J710" s="338"/>
    </row>
    <row r="711" spans="1:10" ht="15">
      <c r="A711" s="338"/>
      <c r="B711" s="338"/>
      <c r="C711" s="338"/>
      <c r="D711" s="338"/>
      <c r="E711" s="339"/>
      <c r="F711" s="339"/>
      <c r="G711" s="339"/>
      <c r="H711" s="338"/>
      <c r="I711" s="338"/>
      <c r="J711" s="338"/>
    </row>
    <row r="712" spans="1:10" ht="15">
      <c r="A712" s="338"/>
      <c r="B712" s="338"/>
      <c r="C712" s="338"/>
      <c r="D712" s="338"/>
      <c r="E712" s="339"/>
      <c r="F712" s="339"/>
      <c r="G712" s="339"/>
      <c r="H712" s="338"/>
      <c r="I712" s="338"/>
      <c r="J712" s="338"/>
    </row>
    <row r="713" spans="1:10" ht="15">
      <c r="A713" s="338"/>
      <c r="B713" s="338"/>
      <c r="C713" s="338"/>
      <c r="D713" s="338"/>
      <c r="E713" s="339"/>
      <c r="F713" s="339"/>
      <c r="G713" s="339"/>
      <c r="H713" s="338"/>
      <c r="I713" s="338"/>
      <c r="J713" s="338"/>
    </row>
    <row r="714" spans="1:10" ht="15">
      <c r="A714" s="338"/>
      <c r="B714" s="338"/>
      <c r="C714" s="338"/>
      <c r="D714" s="338"/>
      <c r="E714" s="339"/>
      <c r="F714" s="339"/>
      <c r="G714" s="339"/>
      <c r="H714" s="338"/>
      <c r="I714" s="338"/>
      <c r="J714" s="338"/>
    </row>
    <row r="715" spans="1:10" ht="15">
      <c r="A715" s="338"/>
      <c r="B715" s="338"/>
      <c r="C715" s="338"/>
      <c r="D715" s="338"/>
      <c r="E715" s="339"/>
      <c r="F715" s="339"/>
      <c r="G715" s="339"/>
      <c r="H715" s="338"/>
      <c r="I715" s="338"/>
      <c r="J715" s="338"/>
    </row>
    <row r="716" spans="1:10" ht="15">
      <c r="A716" s="338"/>
      <c r="B716" s="338"/>
      <c r="C716" s="338"/>
      <c r="D716" s="338"/>
      <c r="E716" s="339"/>
      <c r="F716" s="339"/>
      <c r="G716" s="339"/>
      <c r="H716" s="338"/>
      <c r="I716" s="338"/>
      <c r="J716" s="338"/>
    </row>
    <row r="717" spans="1:10" ht="15">
      <c r="A717" s="338"/>
      <c r="B717" s="338"/>
      <c r="C717" s="338"/>
      <c r="D717" s="338"/>
      <c r="E717" s="339"/>
      <c r="F717" s="339"/>
      <c r="G717" s="339"/>
      <c r="H717" s="338"/>
      <c r="I717" s="338"/>
      <c r="J717" s="338"/>
    </row>
    <row r="718" spans="1:10" ht="15">
      <c r="A718" s="338"/>
      <c r="B718" s="338"/>
      <c r="C718" s="338"/>
      <c r="D718" s="338"/>
      <c r="E718" s="339"/>
      <c r="F718" s="339"/>
      <c r="G718" s="339"/>
      <c r="H718" s="338"/>
      <c r="I718" s="338"/>
      <c r="J718" s="338"/>
    </row>
    <row r="719" spans="1:10" ht="15">
      <c r="A719" s="338"/>
      <c r="B719" s="338"/>
      <c r="C719" s="338"/>
      <c r="D719" s="338"/>
      <c r="E719" s="339"/>
      <c r="F719" s="339"/>
      <c r="G719" s="339"/>
      <c r="H719" s="338"/>
      <c r="I719" s="338"/>
      <c r="J719" s="338"/>
    </row>
    <row r="720" spans="1:10" ht="15">
      <c r="A720" s="338"/>
      <c r="B720" s="338"/>
      <c r="C720" s="338"/>
      <c r="D720" s="338"/>
      <c r="E720" s="339"/>
      <c r="F720" s="339"/>
      <c r="G720" s="339"/>
      <c r="H720" s="338"/>
      <c r="I720" s="338"/>
      <c r="J720" s="338"/>
    </row>
    <row r="721" spans="1:10" ht="15">
      <c r="A721" s="338"/>
      <c r="B721" s="338"/>
      <c r="C721" s="338"/>
      <c r="D721" s="338"/>
      <c r="E721" s="339"/>
      <c r="F721" s="339"/>
      <c r="G721" s="339"/>
      <c r="H721" s="338"/>
      <c r="I721" s="338"/>
      <c r="J721" s="338"/>
    </row>
    <row r="722" spans="1:10" ht="15">
      <c r="A722" s="338"/>
      <c r="B722" s="338"/>
      <c r="C722" s="338"/>
      <c r="D722" s="338"/>
      <c r="E722" s="339"/>
      <c r="F722" s="339"/>
      <c r="G722" s="339"/>
      <c r="H722" s="338"/>
      <c r="I722" s="338"/>
      <c r="J722" s="338"/>
    </row>
    <row r="723" spans="1:10" ht="15">
      <c r="A723" s="338"/>
      <c r="B723" s="338"/>
      <c r="C723" s="338"/>
      <c r="D723" s="338"/>
      <c r="E723" s="339"/>
      <c r="F723" s="339"/>
      <c r="G723" s="339"/>
      <c r="H723" s="338"/>
      <c r="I723" s="338"/>
      <c r="J723" s="338"/>
    </row>
    <row r="724" spans="1:10" ht="15">
      <c r="A724" s="338"/>
      <c r="B724" s="338"/>
      <c r="C724" s="338"/>
      <c r="D724" s="338"/>
      <c r="E724" s="339"/>
      <c r="F724" s="339"/>
      <c r="G724" s="339"/>
      <c r="H724" s="338"/>
      <c r="I724" s="338"/>
      <c r="J724" s="338"/>
    </row>
    <row r="725" spans="1:10" ht="15">
      <c r="A725" s="338"/>
      <c r="B725" s="338"/>
      <c r="C725" s="338"/>
      <c r="D725" s="338"/>
      <c r="E725" s="339"/>
      <c r="F725" s="339"/>
      <c r="G725" s="339"/>
      <c r="H725" s="338"/>
      <c r="I725" s="338"/>
      <c r="J725" s="338"/>
    </row>
    <row r="726" spans="1:10" ht="15">
      <c r="A726" s="338"/>
      <c r="B726" s="338"/>
      <c r="C726" s="338"/>
      <c r="D726" s="338"/>
      <c r="E726" s="339"/>
      <c r="F726" s="339"/>
      <c r="G726" s="339"/>
      <c r="H726" s="338"/>
      <c r="I726" s="338"/>
      <c r="J726" s="338"/>
    </row>
    <row r="727" spans="1:10" ht="15">
      <c r="A727" s="338"/>
      <c r="B727" s="338"/>
      <c r="C727" s="338"/>
      <c r="D727" s="338"/>
      <c r="E727" s="339"/>
      <c r="F727" s="339"/>
      <c r="G727" s="339"/>
      <c r="H727" s="338"/>
      <c r="I727" s="338"/>
      <c r="J727" s="338"/>
    </row>
    <row r="728" spans="1:10" ht="15">
      <c r="A728" s="338"/>
      <c r="B728" s="338"/>
      <c r="C728" s="338"/>
      <c r="D728" s="338"/>
      <c r="E728" s="339"/>
      <c r="F728" s="339"/>
      <c r="G728" s="339"/>
      <c r="H728" s="338"/>
      <c r="I728" s="338"/>
      <c r="J728" s="338"/>
    </row>
    <row r="729" spans="1:10" ht="15">
      <c r="A729" s="338"/>
      <c r="B729" s="338"/>
      <c r="C729" s="338"/>
      <c r="D729" s="338"/>
      <c r="E729" s="339"/>
      <c r="F729" s="339"/>
      <c r="G729" s="339"/>
      <c r="H729" s="338"/>
      <c r="I729" s="338"/>
      <c r="J729" s="338"/>
    </row>
    <row r="730" spans="1:10" ht="15">
      <c r="A730" s="338"/>
      <c r="B730" s="338"/>
      <c r="C730" s="338"/>
      <c r="D730" s="338"/>
      <c r="E730" s="339"/>
      <c r="F730" s="339"/>
      <c r="G730" s="339"/>
      <c r="H730" s="338"/>
      <c r="I730" s="338"/>
      <c r="J730" s="338"/>
    </row>
    <row r="731" spans="1:10" ht="15">
      <c r="A731" s="338"/>
      <c r="B731" s="338"/>
      <c r="C731" s="338"/>
      <c r="D731" s="338"/>
      <c r="E731" s="339"/>
      <c r="F731" s="339"/>
      <c r="G731" s="339"/>
      <c r="H731" s="338"/>
      <c r="I731" s="338"/>
      <c r="J731" s="338"/>
    </row>
    <row r="732" spans="1:10" ht="15">
      <c r="A732" s="338"/>
      <c r="B732" s="338"/>
      <c r="C732" s="338"/>
      <c r="D732" s="338"/>
      <c r="E732" s="339"/>
      <c r="F732" s="339"/>
      <c r="G732" s="339"/>
      <c r="H732" s="338"/>
      <c r="I732" s="338"/>
      <c r="J732" s="338"/>
    </row>
    <row r="733" spans="1:10" ht="15">
      <c r="A733" s="338"/>
      <c r="B733" s="338"/>
      <c r="C733" s="338"/>
      <c r="D733" s="338"/>
      <c r="E733" s="339"/>
      <c r="F733" s="339"/>
      <c r="G733" s="339"/>
      <c r="H733" s="338"/>
      <c r="I733" s="338"/>
      <c r="J733" s="338"/>
    </row>
    <row r="734" spans="1:10" ht="15">
      <c r="A734" s="338"/>
      <c r="B734" s="338"/>
      <c r="C734" s="338"/>
      <c r="D734" s="338"/>
      <c r="E734" s="339"/>
      <c r="F734" s="339"/>
      <c r="G734" s="339"/>
      <c r="H734" s="338"/>
      <c r="I734" s="338"/>
      <c r="J734" s="338"/>
    </row>
    <row r="735" spans="1:10" ht="15">
      <c r="A735" s="338"/>
      <c r="B735" s="338"/>
      <c r="C735" s="338"/>
      <c r="D735" s="338"/>
      <c r="E735" s="339"/>
      <c r="F735" s="339"/>
      <c r="G735" s="339"/>
      <c r="H735" s="338"/>
      <c r="I735" s="338"/>
      <c r="J735" s="338"/>
    </row>
    <row r="736" spans="1:10" ht="15">
      <c r="A736" s="338"/>
      <c r="B736" s="338"/>
      <c r="C736" s="338"/>
      <c r="D736" s="338"/>
      <c r="E736" s="339"/>
      <c r="F736" s="339"/>
      <c r="G736" s="339"/>
      <c r="H736" s="338"/>
      <c r="I736" s="338"/>
      <c r="J736" s="338"/>
    </row>
    <row r="737" spans="1:10" ht="15">
      <c r="A737" s="338"/>
      <c r="B737" s="338"/>
      <c r="C737" s="338"/>
      <c r="D737" s="338"/>
      <c r="E737" s="339"/>
      <c r="F737" s="339"/>
      <c r="G737" s="339"/>
      <c r="H737" s="338"/>
      <c r="I737" s="338"/>
      <c r="J737" s="338"/>
    </row>
    <row r="738" spans="1:10" ht="15">
      <c r="A738" s="338"/>
      <c r="B738" s="338"/>
      <c r="C738" s="338"/>
      <c r="D738" s="338"/>
      <c r="E738" s="339"/>
      <c r="F738" s="339"/>
      <c r="G738" s="339"/>
      <c r="H738" s="338"/>
      <c r="I738" s="338"/>
      <c r="J738" s="338"/>
    </row>
    <row r="739" spans="1:10" ht="15">
      <c r="A739" s="338"/>
      <c r="B739" s="338"/>
      <c r="C739" s="338"/>
      <c r="D739" s="338"/>
      <c r="E739" s="339"/>
      <c r="F739" s="339"/>
      <c r="G739" s="339"/>
      <c r="H739" s="338"/>
      <c r="I739" s="338"/>
      <c r="J739" s="338"/>
    </row>
    <row r="740" spans="1:10" ht="15">
      <c r="A740" s="338"/>
      <c r="B740" s="338"/>
      <c r="C740" s="338"/>
      <c r="D740" s="338"/>
      <c r="E740" s="339"/>
      <c r="F740" s="339"/>
      <c r="G740" s="339"/>
      <c r="H740" s="338"/>
      <c r="I740" s="338"/>
      <c r="J740" s="338"/>
    </row>
    <row r="741" spans="1:10" ht="15">
      <c r="A741" s="338"/>
      <c r="B741" s="338"/>
      <c r="C741" s="338"/>
      <c r="D741" s="338"/>
      <c r="E741" s="339"/>
      <c r="F741" s="339"/>
      <c r="G741" s="339"/>
      <c r="H741" s="338"/>
      <c r="I741" s="338"/>
      <c r="J741" s="338"/>
    </row>
    <row r="742" spans="1:10" ht="15">
      <c r="A742" s="338"/>
      <c r="B742" s="338"/>
      <c r="C742" s="338"/>
      <c r="D742" s="338"/>
      <c r="E742" s="339"/>
      <c r="F742" s="339"/>
      <c r="G742" s="339"/>
      <c r="H742" s="338"/>
      <c r="I742" s="338"/>
      <c r="J742" s="338"/>
    </row>
    <row r="743" spans="1:10" ht="15">
      <c r="A743" s="338"/>
      <c r="B743" s="338"/>
      <c r="C743" s="338"/>
      <c r="D743" s="338"/>
      <c r="E743" s="339"/>
      <c r="F743" s="339"/>
      <c r="G743" s="339"/>
      <c r="H743" s="338"/>
      <c r="I743" s="338"/>
      <c r="J743" s="338"/>
    </row>
    <row r="744" spans="1:10" ht="15">
      <c r="A744" s="338"/>
      <c r="B744" s="338"/>
      <c r="C744" s="338"/>
      <c r="D744" s="338"/>
      <c r="E744" s="339"/>
      <c r="F744" s="339"/>
      <c r="G744" s="339"/>
      <c r="H744" s="338"/>
      <c r="I744" s="338"/>
      <c r="J744" s="338"/>
    </row>
    <row r="745" spans="1:10" ht="15">
      <c r="A745" s="338"/>
      <c r="B745" s="338"/>
      <c r="C745" s="338"/>
      <c r="D745" s="338"/>
      <c r="E745" s="339"/>
      <c r="F745" s="339"/>
      <c r="G745" s="339"/>
      <c r="H745" s="338"/>
      <c r="I745" s="338"/>
      <c r="J745" s="338"/>
    </row>
    <row r="746" spans="1:10" ht="15">
      <c r="A746" s="338"/>
      <c r="B746" s="338"/>
      <c r="C746" s="338"/>
      <c r="D746" s="338"/>
      <c r="E746" s="339"/>
      <c r="F746" s="339"/>
      <c r="G746" s="339"/>
      <c r="H746" s="338"/>
      <c r="I746" s="338"/>
      <c r="J746" s="338"/>
    </row>
    <row r="747" spans="1:10" ht="15">
      <c r="A747" s="338"/>
      <c r="B747" s="338"/>
      <c r="C747" s="338"/>
      <c r="D747" s="338"/>
      <c r="E747" s="339"/>
      <c r="F747" s="339"/>
      <c r="G747" s="339"/>
      <c r="H747" s="338"/>
      <c r="I747" s="338"/>
      <c r="J747" s="338"/>
    </row>
    <row r="748" spans="1:10" ht="15">
      <c r="A748" s="338"/>
      <c r="B748" s="338"/>
      <c r="C748" s="338"/>
      <c r="D748" s="338"/>
      <c r="E748" s="339"/>
      <c r="F748" s="339"/>
      <c r="G748" s="339"/>
      <c r="H748" s="338"/>
      <c r="I748" s="338"/>
      <c r="J748" s="338"/>
    </row>
    <row r="749" spans="1:10" ht="15">
      <c r="A749" s="338"/>
      <c r="B749" s="338"/>
      <c r="C749" s="338"/>
      <c r="D749" s="338"/>
      <c r="E749" s="339"/>
      <c r="F749" s="339"/>
      <c r="G749" s="339"/>
      <c r="H749" s="338"/>
      <c r="I749" s="338"/>
      <c r="J749" s="338"/>
    </row>
    <row r="750" spans="1:10" ht="15">
      <c r="A750" s="338"/>
      <c r="B750" s="338"/>
      <c r="C750" s="338"/>
      <c r="D750" s="338"/>
      <c r="E750" s="339"/>
      <c r="F750" s="339"/>
      <c r="G750" s="339"/>
      <c r="H750" s="338"/>
      <c r="I750" s="338"/>
      <c r="J750" s="338"/>
    </row>
    <row r="751" spans="1:10" ht="15">
      <c r="A751" s="338"/>
      <c r="B751" s="338"/>
      <c r="C751" s="338"/>
      <c r="D751" s="338"/>
      <c r="E751" s="339"/>
      <c r="F751" s="339"/>
      <c r="G751" s="339"/>
      <c r="H751" s="338"/>
      <c r="I751" s="338"/>
      <c r="J751" s="338"/>
    </row>
    <row r="752" spans="1:10" ht="15">
      <c r="A752" s="338"/>
      <c r="B752" s="338"/>
      <c r="C752" s="338"/>
      <c r="D752" s="338"/>
      <c r="E752" s="339"/>
      <c r="F752" s="339"/>
      <c r="G752" s="339"/>
      <c r="H752" s="338"/>
      <c r="I752" s="338"/>
      <c r="J752" s="338"/>
    </row>
    <row r="753" spans="1:10" ht="15">
      <c r="A753" s="338"/>
      <c r="B753" s="338"/>
      <c r="C753" s="338"/>
      <c r="D753" s="338"/>
      <c r="E753" s="339"/>
      <c r="F753" s="339"/>
      <c r="G753" s="339"/>
      <c r="H753" s="338"/>
      <c r="I753" s="338"/>
      <c r="J753" s="338"/>
    </row>
    <row r="754" spans="1:10" ht="15">
      <c r="A754" s="338"/>
      <c r="B754" s="338"/>
      <c r="C754" s="338"/>
      <c r="D754" s="338"/>
      <c r="E754" s="339"/>
      <c r="F754" s="339"/>
      <c r="G754" s="339"/>
      <c r="H754" s="338"/>
      <c r="I754" s="338"/>
      <c r="J754" s="338"/>
    </row>
    <row r="755" spans="1:10" ht="15">
      <c r="A755" s="338"/>
      <c r="B755" s="338"/>
      <c r="C755" s="338"/>
      <c r="D755" s="338"/>
      <c r="E755" s="339"/>
      <c r="F755" s="339"/>
      <c r="G755" s="339"/>
      <c r="H755" s="338"/>
      <c r="I755" s="338"/>
      <c r="J755" s="338"/>
    </row>
    <row r="756" spans="1:10" ht="15">
      <c r="A756" s="338"/>
      <c r="B756" s="338"/>
      <c r="C756" s="338"/>
      <c r="D756" s="338"/>
      <c r="E756" s="339"/>
      <c r="F756" s="339"/>
      <c r="G756" s="339"/>
      <c r="H756" s="338"/>
      <c r="I756" s="338"/>
      <c r="J756" s="338"/>
    </row>
    <row r="757" spans="1:10" ht="15">
      <c r="A757" s="338"/>
      <c r="B757" s="338"/>
      <c r="C757" s="338"/>
      <c r="D757" s="338"/>
      <c r="E757" s="339"/>
      <c r="F757" s="339"/>
      <c r="G757" s="339"/>
      <c r="H757" s="338"/>
      <c r="I757" s="338"/>
      <c r="J757" s="338"/>
    </row>
    <row r="758" spans="1:10" ht="15">
      <c r="A758" s="338"/>
      <c r="B758" s="338"/>
      <c r="C758" s="338"/>
      <c r="D758" s="338"/>
      <c r="E758" s="339"/>
      <c r="F758" s="339"/>
      <c r="G758" s="339"/>
      <c r="H758" s="338"/>
      <c r="I758" s="338"/>
      <c r="J758" s="338"/>
    </row>
    <row r="759" spans="1:10" ht="15">
      <c r="A759" s="338"/>
      <c r="B759" s="338"/>
      <c r="C759" s="338"/>
      <c r="D759" s="338"/>
      <c r="E759" s="339"/>
      <c r="F759" s="339"/>
      <c r="G759" s="339"/>
      <c r="H759" s="338"/>
      <c r="I759" s="338"/>
      <c r="J759" s="338"/>
    </row>
    <row r="760" spans="1:10" ht="15">
      <c r="A760" s="338"/>
      <c r="B760" s="338"/>
      <c r="C760" s="338"/>
      <c r="D760" s="338"/>
      <c r="E760" s="339"/>
      <c r="F760" s="339"/>
      <c r="G760" s="339"/>
      <c r="H760" s="338"/>
      <c r="I760" s="338"/>
      <c r="J760" s="338"/>
    </row>
    <row r="761" spans="1:10" ht="15">
      <c r="A761" s="338"/>
      <c r="B761" s="338"/>
      <c r="C761" s="338"/>
      <c r="D761" s="338"/>
      <c r="E761" s="339"/>
      <c r="F761" s="339"/>
      <c r="G761" s="339"/>
      <c r="H761" s="338"/>
      <c r="I761" s="338"/>
      <c r="J761" s="338"/>
    </row>
    <row r="762" spans="1:10" ht="15">
      <c r="A762" s="338"/>
      <c r="B762" s="338"/>
      <c r="C762" s="338"/>
      <c r="D762" s="338"/>
      <c r="E762" s="339"/>
      <c r="F762" s="339"/>
      <c r="G762" s="339"/>
      <c r="H762" s="338"/>
      <c r="I762" s="338"/>
      <c r="J762" s="338"/>
    </row>
    <row r="763" spans="1:10" ht="15">
      <c r="A763" s="338"/>
      <c r="B763" s="338"/>
      <c r="C763" s="338"/>
      <c r="D763" s="338"/>
      <c r="E763" s="339"/>
      <c r="F763" s="339"/>
      <c r="G763" s="339"/>
      <c r="H763" s="338"/>
      <c r="I763" s="338"/>
      <c r="J763" s="338"/>
    </row>
    <row r="764" spans="1:10" ht="15">
      <c r="A764" s="338"/>
      <c r="B764" s="338"/>
      <c r="C764" s="338"/>
      <c r="D764" s="338"/>
      <c r="E764" s="339"/>
      <c r="F764" s="339"/>
      <c r="G764" s="339"/>
      <c r="H764" s="338"/>
      <c r="I764" s="338"/>
      <c r="J764" s="338"/>
    </row>
    <row r="765" spans="1:10" ht="15">
      <c r="A765" s="338"/>
      <c r="B765" s="338"/>
      <c r="C765" s="338"/>
      <c r="D765" s="338"/>
      <c r="E765" s="339"/>
      <c r="F765" s="339"/>
      <c r="G765" s="339"/>
      <c r="H765" s="338"/>
      <c r="I765" s="338"/>
      <c r="J765" s="338"/>
    </row>
    <row r="766" spans="1:10" ht="15">
      <c r="A766" s="338"/>
      <c r="B766" s="338"/>
      <c r="C766" s="338"/>
      <c r="D766" s="338"/>
      <c r="E766" s="339"/>
      <c r="F766" s="339"/>
      <c r="G766" s="339"/>
      <c r="H766" s="338"/>
      <c r="I766" s="338"/>
      <c r="J766" s="338"/>
    </row>
    <row r="767" spans="1:10" ht="15">
      <c r="A767" s="338"/>
      <c r="B767" s="338"/>
      <c r="C767" s="338"/>
      <c r="D767" s="338"/>
      <c r="E767" s="339"/>
      <c r="F767" s="339"/>
      <c r="G767" s="339"/>
      <c r="H767" s="338"/>
      <c r="I767" s="338"/>
      <c r="J767" s="338"/>
    </row>
    <row r="768" spans="1:10" ht="15">
      <c r="A768" s="338"/>
      <c r="B768" s="338"/>
      <c r="C768" s="338"/>
      <c r="D768" s="338"/>
      <c r="E768" s="339"/>
      <c r="F768" s="339"/>
      <c r="G768" s="339"/>
      <c r="H768" s="338"/>
      <c r="I768" s="338"/>
      <c r="J768" s="338"/>
    </row>
    <row r="769" spans="1:10" ht="15">
      <c r="A769" s="338"/>
      <c r="B769" s="338"/>
      <c r="C769" s="338"/>
      <c r="D769" s="338"/>
      <c r="E769" s="339"/>
      <c r="F769" s="339"/>
      <c r="G769" s="339"/>
      <c r="H769" s="338"/>
      <c r="I769" s="338"/>
      <c r="J769" s="338"/>
    </row>
    <row r="770" spans="1:10" ht="15">
      <c r="A770" s="338"/>
      <c r="B770" s="338"/>
      <c r="C770" s="338"/>
      <c r="D770" s="338"/>
      <c r="E770" s="339"/>
      <c r="F770" s="339"/>
      <c r="G770" s="339"/>
      <c r="H770" s="338"/>
      <c r="I770" s="338"/>
      <c r="J770" s="338"/>
    </row>
    <row r="771" spans="1:10" ht="15">
      <c r="A771" s="338"/>
      <c r="B771" s="338"/>
      <c r="C771" s="338"/>
      <c r="D771" s="338"/>
      <c r="E771" s="339"/>
      <c r="F771" s="339"/>
      <c r="G771" s="339"/>
      <c r="H771" s="338"/>
      <c r="I771" s="338"/>
      <c r="J771" s="338"/>
    </row>
    <row r="772" spans="1:10" ht="15">
      <c r="A772" s="338"/>
      <c r="B772" s="338"/>
      <c r="C772" s="338"/>
      <c r="D772" s="338"/>
      <c r="E772" s="339"/>
      <c r="F772" s="339"/>
      <c r="G772" s="339"/>
      <c r="H772" s="338"/>
      <c r="I772" s="338"/>
      <c r="J772" s="338"/>
    </row>
    <row r="773" spans="1:10" ht="15">
      <c r="A773" s="338"/>
      <c r="B773" s="338"/>
      <c r="C773" s="338"/>
      <c r="D773" s="338"/>
      <c r="E773" s="339"/>
      <c r="F773" s="339"/>
      <c r="G773" s="339"/>
      <c r="H773" s="338"/>
      <c r="I773" s="338"/>
      <c r="J773" s="338"/>
    </row>
    <row r="774" spans="1:10" ht="15">
      <c r="A774" s="338"/>
      <c r="B774" s="338"/>
      <c r="C774" s="338"/>
      <c r="D774" s="338"/>
      <c r="E774" s="339"/>
      <c r="F774" s="339"/>
      <c r="G774" s="339"/>
      <c r="H774" s="338"/>
      <c r="I774" s="338"/>
      <c r="J774" s="338"/>
    </row>
    <row r="775" spans="1:10" ht="15">
      <c r="A775" s="338"/>
      <c r="B775" s="338"/>
      <c r="C775" s="338"/>
      <c r="D775" s="338"/>
      <c r="E775" s="339"/>
      <c r="F775" s="339"/>
      <c r="G775" s="339"/>
      <c r="H775" s="338"/>
      <c r="I775" s="338"/>
      <c r="J775" s="338"/>
    </row>
    <row r="776" spans="1:10" ht="15">
      <c r="A776" s="338"/>
      <c r="B776" s="338"/>
      <c r="C776" s="338"/>
      <c r="D776" s="338"/>
      <c r="E776" s="339"/>
      <c r="F776" s="339"/>
      <c r="G776" s="339"/>
      <c r="H776" s="338"/>
      <c r="I776" s="338"/>
      <c r="J776" s="338"/>
    </row>
    <row r="777" spans="1:10" ht="15">
      <c r="A777" s="338"/>
      <c r="B777" s="338"/>
      <c r="C777" s="338"/>
      <c r="D777" s="338"/>
      <c r="E777" s="339"/>
      <c r="F777" s="339"/>
      <c r="G777" s="339"/>
      <c r="H777" s="338"/>
      <c r="I777" s="338"/>
      <c r="J777" s="338"/>
    </row>
    <row r="778" spans="1:10" ht="15">
      <c r="A778" s="338"/>
      <c r="B778" s="338"/>
      <c r="C778" s="338"/>
      <c r="D778" s="338"/>
      <c r="E778" s="339"/>
      <c r="F778" s="339"/>
      <c r="G778" s="339"/>
      <c r="H778" s="338"/>
      <c r="I778" s="338"/>
      <c r="J778" s="338"/>
    </row>
    <row r="779" spans="1:10" ht="15">
      <c r="A779" s="338"/>
      <c r="B779" s="338"/>
      <c r="C779" s="338"/>
      <c r="D779" s="338"/>
      <c r="E779" s="339"/>
      <c r="F779" s="339"/>
      <c r="G779" s="339"/>
      <c r="H779" s="338"/>
      <c r="I779" s="338"/>
      <c r="J779" s="338"/>
    </row>
    <row r="780" spans="1:10" ht="15">
      <c r="A780" s="338"/>
      <c r="B780" s="338"/>
      <c r="C780" s="338"/>
      <c r="D780" s="338"/>
      <c r="E780" s="339"/>
      <c r="F780" s="339"/>
      <c r="G780" s="339"/>
      <c r="H780" s="338"/>
      <c r="I780" s="338"/>
      <c r="J780" s="338"/>
    </row>
    <row r="781" spans="1:10" ht="15">
      <c r="A781" s="338"/>
      <c r="B781" s="338"/>
      <c r="C781" s="338"/>
      <c r="D781" s="338"/>
      <c r="E781" s="339"/>
      <c r="F781" s="339"/>
      <c r="G781" s="339"/>
      <c r="H781" s="338"/>
      <c r="I781" s="338"/>
      <c r="J781" s="338"/>
    </row>
    <row r="782" spans="1:10" ht="15">
      <c r="A782" s="338"/>
      <c r="B782" s="338"/>
      <c r="C782" s="338"/>
      <c r="D782" s="338"/>
      <c r="E782" s="339"/>
      <c r="F782" s="339"/>
      <c r="G782" s="339"/>
      <c r="H782" s="338"/>
      <c r="I782" s="338"/>
      <c r="J782" s="338"/>
    </row>
    <row r="783" spans="1:10" ht="15">
      <c r="A783" s="338"/>
      <c r="B783" s="338"/>
      <c r="C783" s="338"/>
      <c r="D783" s="338"/>
      <c r="E783" s="339"/>
      <c r="F783" s="339"/>
      <c r="G783" s="339"/>
      <c r="H783" s="338"/>
      <c r="I783" s="338"/>
      <c r="J783" s="338"/>
    </row>
    <row r="784" spans="1:10" ht="15">
      <c r="A784" s="338"/>
      <c r="B784" s="338"/>
      <c r="C784" s="338"/>
      <c r="D784" s="338"/>
      <c r="E784" s="339"/>
      <c r="F784" s="339"/>
      <c r="G784" s="339"/>
      <c r="H784" s="338"/>
      <c r="I784" s="338"/>
      <c r="J784" s="338"/>
    </row>
    <row r="785" spans="1:10" ht="15">
      <c r="A785" s="338"/>
      <c r="B785" s="338"/>
      <c r="C785" s="338"/>
      <c r="D785" s="338"/>
      <c r="E785" s="339"/>
      <c r="F785" s="339"/>
      <c r="G785" s="339"/>
      <c r="H785" s="338"/>
      <c r="I785" s="338"/>
      <c r="J785" s="338"/>
    </row>
    <row r="786" spans="1:10" ht="15">
      <c r="A786" s="338"/>
      <c r="B786" s="338"/>
      <c r="C786" s="338"/>
      <c r="D786" s="338"/>
      <c r="E786" s="339"/>
      <c r="F786" s="339"/>
      <c r="G786" s="339"/>
      <c r="H786" s="338"/>
      <c r="I786" s="338"/>
      <c r="J786" s="338"/>
    </row>
    <row r="787" spans="1:10" ht="15">
      <c r="A787" s="338"/>
      <c r="B787" s="338"/>
      <c r="C787" s="338"/>
      <c r="D787" s="338"/>
      <c r="E787" s="339"/>
      <c r="F787" s="339"/>
      <c r="G787" s="339"/>
      <c r="H787" s="338"/>
      <c r="I787" s="338"/>
      <c r="J787" s="338"/>
    </row>
    <row r="788" spans="1:10" ht="15">
      <c r="A788" s="338"/>
      <c r="B788" s="338"/>
      <c r="C788" s="338"/>
      <c r="D788" s="338"/>
      <c r="E788" s="339"/>
      <c r="F788" s="339"/>
      <c r="G788" s="339"/>
      <c r="H788" s="338"/>
      <c r="I788" s="338"/>
      <c r="J788" s="338"/>
    </row>
    <row r="789" spans="1:10" ht="15">
      <c r="A789" s="338"/>
      <c r="B789" s="338"/>
      <c r="C789" s="338"/>
      <c r="D789" s="338"/>
      <c r="E789" s="339"/>
      <c r="F789" s="339"/>
      <c r="G789" s="339"/>
      <c r="H789" s="338"/>
      <c r="I789" s="338"/>
      <c r="J789" s="338"/>
    </row>
    <row r="790" spans="1:10" ht="15">
      <c r="A790" s="338"/>
      <c r="B790" s="338"/>
      <c r="C790" s="338"/>
      <c r="D790" s="338"/>
      <c r="E790" s="339"/>
      <c r="F790" s="339"/>
      <c r="G790" s="339"/>
      <c r="H790" s="338"/>
      <c r="I790" s="338"/>
      <c r="J790" s="338"/>
    </row>
    <row r="791" spans="1:10" ht="15">
      <c r="A791" s="338"/>
      <c r="B791" s="338"/>
      <c r="C791" s="338"/>
      <c r="D791" s="338"/>
      <c r="E791" s="339"/>
      <c r="F791" s="339"/>
      <c r="G791" s="339"/>
      <c r="H791" s="338"/>
      <c r="I791" s="338"/>
      <c r="J791" s="338"/>
    </row>
    <row r="792" spans="1:10" ht="15">
      <c r="A792" s="338"/>
      <c r="B792" s="338"/>
      <c r="C792" s="338"/>
      <c r="D792" s="338"/>
      <c r="E792" s="339"/>
      <c r="F792" s="339"/>
      <c r="G792" s="339"/>
      <c r="H792" s="338"/>
      <c r="I792" s="338"/>
      <c r="J792" s="338"/>
    </row>
    <row r="793" spans="1:10" ht="15">
      <c r="A793" s="338"/>
      <c r="B793" s="338"/>
      <c r="C793" s="338"/>
      <c r="D793" s="338"/>
      <c r="E793" s="339"/>
      <c r="F793" s="339"/>
      <c r="G793" s="339"/>
      <c r="H793" s="338"/>
      <c r="I793" s="338"/>
      <c r="J793" s="338"/>
    </row>
    <row r="794" spans="1:10" ht="15">
      <c r="A794" s="338"/>
      <c r="B794" s="338"/>
      <c r="C794" s="338"/>
      <c r="D794" s="338"/>
      <c r="E794" s="339"/>
      <c r="F794" s="339"/>
      <c r="G794" s="339"/>
      <c r="H794" s="338"/>
      <c r="I794" s="338"/>
      <c r="J794" s="338"/>
    </row>
    <row r="795" spans="1:10" ht="15">
      <c r="A795" s="338"/>
      <c r="B795" s="338"/>
      <c r="C795" s="338"/>
      <c r="D795" s="338"/>
      <c r="E795" s="339"/>
      <c r="F795" s="339"/>
      <c r="G795" s="339"/>
      <c r="H795" s="338"/>
      <c r="I795" s="338"/>
      <c r="J795" s="338"/>
    </row>
    <row r="796" spans="1:10" ht="15">
      <c r="A796" s="338"/>
      <c r="B796" s="338"/>
      <c r="C796" s="338"/>
      <c r="D796" s="338"/>
      <c r="E796" s="339"/>
      <c r="F796" s="339"/>
      <c r="G796" s="339"/>
      <c r="H796" s="338"/>
      <c r="I796" s="338"/>
      <c r="J796" s="338"/>
    </row>
    <row r="797" spans="1:10" ht="15">
      <c r="A797" s="338"/>
      <c r="B797" s="338"/>
      <c r="C797" s="338"/>
      <c r="D797" s="338"/>
      <c r="E797" s="339"/>
      <c r="F797" s="339"/>
      <c r="G797" s="339"/>
      <c r="H797" s="338"/>
      <c r="I797" s="338"/>
      <c r="J797" s="338"/>
    </row>
    <row r="798" spans="1:10" ht="15">
      <c r="A798" s="338"/>
      <c r="B798" s="338"/>
      <c r="C798" s="338"/>
      <c r="D798" s="338"/>
      <c r="E798" s="339"/>
      <c r="F798" s="339"/>
      <c r="G798" s="339"/>
      <c r="H798" s="338"/>
      <c r="I798" s="338"/>
      <c r="J798" s="338"/>
    </row>
    <row r="799" spans="1:10" ht="15">
      <c r="A799" s="338"/>
      <c r="B799" s="338"/>
      <c r="C799" s="338"/>
      <c r="D799" s="338"/>
      <c r="E799" s="339"/>
      <c r="F799" s="339"/>
      <c r="G799" s="339"/>
      <c r="H799" s="338"/>
      <c r="I799" s="338"/>
      <c r="J799" s="338"/>
    </row>
    <row r="800" spans="1:10" ht="15">
      <c r="A800" s="338"/>
      <c r="B800" s="338"/>
      <c r="C800" s="338"/>
      <c r="D800" s="338"/>
      <c r="E800" s="339"/>
      <c r="F800" s="339"/>
      <c r="G800" s="339"/>
      <c r="H800" s="338"/>
      <c r="I800" s="338"/>
      <c r="J800" s="338"/>
    </row>
    <row r="801" spans="1:10" ht="15">
      <c r="A801" s="338"/>
      <c r="B801" s="338"/>
      <c r="C801" s="338"/>
      <c r="D801" s="338"/>
      <c r="E801" s="339"/>
      <c r="F801" s="339"/>
      <c r="G801" s="339"/>
      <c r="H801" s="338"/>
      <c r="I801" s="338"/>
      <c r="J801" s="338"/>
    </row>
    <row r="802" spans="1:10" ht="15">
      <c r="A802" s="338"/>
      <c r="B802" s="338"/>
      <c r="C802" s="338"/>
      <c r="D802" s="338"/>
      <c r="E802" s="339"/>
      <c r="F802" s="339"/>
      <c r="G802" s="339"/>
      <c r="H802" s="338"/>
      <c r="I802" s="338"/>
      <c r="J802" s="338"/>
    </row>
    <row r="803" spans="1:10" ht="15">
      <c r="A803" s="338"/>
      <c r="B803" s="338"/>
      <c r="C803" s="338"/>
      <c r="D803" s="338"/>
      <c r="E803" s="339"/>
      <c r="F803" s="339"/>
      <c r="G803" s="339"/>
      <c r="H803" s="338"/>
      <c r="I803" s="338"/>
      <c r="J803" s="338"/>
    </row>
    <row r="804" spans="1:10" ht="15">
      <c r="A804" s="338"/>
      <c r="B804" s="338"/>
      <c r="C804" s="338"/>
      <c r="D804" s="338"/>
      <c r="E804" s="339"/>
      <c r="F804" s="339"/>
      <c r="G804" s="339"/>
      <c r="H804" s="338"/>
      <c r="I804" s="338"/>
      <c r="J804" s="338"/>
    </row>
    <row r="805" spans="1:10" ht="15">
      <c r="A805" s="338"/>
      <c r="B805" s="338"/>
      <c r="C805" s="338"/>
      <c r="D805" s="338"/>
      <c r="E805" s="339"/>
      <c r="F805" s="339"/>
      <c r="G805" s="339"/>
      <c r="H805" s="338"/>
      <c r="I805" s="338"/>
      <c r="J805" s="338"/>
    </row>
    <row r="806" spans="1:10" ht="15">
      <c r="A806" s="338"/>
      <c r="B806" s="338"/>
      <c r="C806" s="338"/>
      <c r="D806" s="338"/>
      <c r="E806" s="339"/>
      <c r="F806" s="339"/>
      <c r="G806" s="339"/>
      <c r="H806" s="338"/>
      <c r="I806" s="338"/>
      <c r="J806" s="338"/>
    </row>
    <row r="807" spans="1:10" ht="15">
      <c r="A807" s="338"/>
      <c r="B807" s="338"/>
      <c r="C807" s="338"/>
      <c r="D807" s="338"/>
      <c r="E807" s="339"/>
      <c r="F807" s="339"/>
      <c r="G807" s="339"/>
      <c r="H807" s="338"/>
      <c r="I807" s="338"/>
      <c r="J807" s="338"/>
    </row>
    <row r="808" spans="1:10" ht="15">
      <c r="A808" s="338"/>
      <c r="B808" s="338"/>
      <c r="C808" s="338"/>
      <c r="D808" s="338"/>
      <c r="E808" s="339"/>
      <c r="F808" s="339"/>
      <c r="G808" s="339"/>
      <c r="H808" s="338"/>
      <c r="I808" s="338"/>
      <c r="J808" s="338"/>
    </row>
    <row r="809" spans="1:10" ht="15">
      <c r="A809" s="338"/>
      <c r="B809" s="338"/>
      <c r="C809" s="338"/>
      <c r="D809" s="338"/>
      <c r="E809" s="339"/>
      <c r="F809" s="339"/>
      <c r="G809" s="339"/>
      <c r="H809" s="338"/>
      <c r="I809" s="338"/>
      <c r="J809" s="338"/>
    </row>
    <row r="810" spans="1:10" ht="15">
      <c r="A810" s="338"/>
      <c r="B810" s="338"/>
      <c r="C810" s="338"/>
      <c r="D810" s="338"/>
      <c r="E810" s="339"/>
      <c r="F810" s="339"/>
      <c r="G810" s="339"/>
      <c r="H810" s="338"/>
      <c r="I810" s="338"/>
      <c r="J810" s="338"/>
    </row>
    <row r="811" spans="1:10" ht="15">
      <c r="A811" s="338"/>
      <c r="B811" s="338"/>
      <c r="C811" s="338"/>
      <c r="D811" s="338"/>
      <c r="E811" s="339"/>
      <c r="F811" s="339"/>
      <c r="G811" s="339"/>
      <c r="H811" s="338"/>
      <c r="I811" s="338"/>
      <c r="J811" s="338"/>
    </row>
    <row r="812" spans="1:10" ht="15">
      <c r="A812" s="338"/>
      <c r="B812" s="338"/>
      <c r="C812" s="338"/>
      <c r="D812" s="338"/>
      <c r="E812" s="339"/>
      <c r="F812" s="339"/>
      <c r="G812" s="339"/>
      <c r="H812" s="338"/>
      <c r="I812" s="338"/>
      <c r="J812" s="338"/>
    </row>
    <row r="813" spans="1:10" ht="15">
      <c r="A813" s="338"/>
      <c r="B813" s="338"/>
      <c r="C813" s="338"/>
      <c r="D813" s="338"/>
      <c r="E813" s="339"/>
      <c r="F813" s="339"/>
      <c r="G813" s="339"/>
      <c r="H813" s="338"/>
      <c r="I813" s="338"/>
      <c r="J813" s="338"/>
    </row>
    <row r="814" spans="1:10" ht="15">
      <c r="A814" s="338"/>
      <c r="B814" s="338"/>
      <c r="C814" s="338"/>
      <c r="D814" s="338"/>
      <c r="E814" s="339"/>
      <c r="F814" s="339"/>
      <c r="G814" s="339"/>
      <c r="H814" s="338"/>
      <c r="I814" s="338"/>
      <c r="J814" s="338"/>
    </row>
    <row r="815" spans="1:10" ht="15">
      <c r="A815" s="338"/>
      <c r="B815" s="338"/>
      <c r="C815" s="338"/>
      <c r="D815" s="338"/>
      <c r="E815" s="339"/>
      <c r="F815" s="339"/>
      <c r="G815" s="339"/>
      <c r="H815" s="338"/>
      <c r="I815" s="338"/>
      <c r="J815" s="338"/>
    </row>
    <row r="816" spans="1:10" ht="15">
      <c r="A816" s="338"/>
      <c r="B816" s="338"/>
      <c r="C816" s="338"/>
      <c r="D816" s="338"/>
      <c r="E816" s="339"/>
      <c r="F816" s="339"/>
      <c r="G816" s="339"/>
      <c r="H816" s="338"/>
      <c r="I816" s="338"/>
      <c r="J816" s="338"/>
    </row>
    <row r="817" spans="1:10" ht="15">
      <c r="A817" s="338"/>
      <c r="B817" s="338"/>
      <c r="C817" s="338"/>
      <c r="D817" s="338"/>
      <c r="E817" s="339"/>
      <c r="F817" s="339"/>
      <c r="G817" s="339"/>
      <c r="H817" s="338"/>
      <c r="I817" s="338"/>
      <c r="J817" s="338"/>
    </row>
    <row r="818" spans="1:10" ht="15">
      <c r="A818" s="338"/>
      <c r="B818" s="338"/>
      <c r="C818" s="338"/>
      <c r="D818" s="338"/>
      <c r="E818" s="339"/>
      <c r="F818" s="339"/>
      <c r="G818" s="339"/>
      <c r="H818" s="338"/>
      <c r="I818" s="338"/>
      <c r="J818" s="338"/>
    </row>
    <row r="819" spans="1:10" ht="15">
      <c r="A819" s="338"/>
      <c r="B819" s="338"/>
      <c r="C819" s="338"/>
      <c r="D819" s="338"/>
      <c r="E819" s="339"/>
      <c r="F819" s="339"/>
      <c r="G819" s="339"/>
      <c r="H819" s="338"/>
      <c r="I819" s="338"/>
      <c r="J819" s="338"/>
    </row>
    <row r="820" spans="1:10" ht="15">
      <c r="A820" s="338"/>
      <c r="B820" s="338"/>
      <c r="C820" s="338"/>
      <c r="D820" s="338"/>
      <c r="E820" s="339"/>
      <c r="F820" s="339"/>
      <c r="G820" s="339"/>
      <c r="H820" s="338"/>
      <c r="I820" s="338"/>
      <c r="J820" s="338"/>
    </row>
    <row r="821" spans="1:10" ht="15">
      <c r="A821" s="338"/>
      <c r="B821" s="338"/>
      <c r="C821" s="338"/>
      <c r="D821" s="338"/>
      <c r="E821" s="339"/>
      <c r="F821" s="339"/>
      <c r="G821" s="339"/>
      <c r="H821" s="338"/>
      <c r="I821" s="338"/>
      <c r="J821" s="338"/>
    </row>
    <row r="822" spans="1:10" ht="15">
      <c r="A822" s="338"/>
      <c r="B822" s="338"/>
      <c r="C822" s="338"/>
      <c r="D822" s="338"/>
      <c r="E822" s="339"/>
      <c r="F822" s="339"/>
      <c r="G822" s="339"/>
      <c r="H822" s="338"/>
      <c r="I822" s="338"/>
      <c r="J822" s="338"/>
    </row>
    <row r="823" spans="1:10" ht="15">
      <c r="A823" s="338"/>
      <c r="B823" s="338"/>
      <c r="C823" s="338"/>
      <c r="D823" s="338"/>
      <c r="E823" s="339"/>
      <c r="F823" s="339"/>
      <c r="G823" s="339"/>
      <c r="H823" s="338"/>
      <c r="I823" s="338"/>
      <c r="J823" s="338"/>
    </row>
    <row r="824" spans="1:10" ht="15">
      <c r="A824" s="338"/>
      <c r="B824" s="338"/>
      <c r="C824" s="338"/>
      <c r="D824" s="338"/>
      <c r="E824" s="339"/>
      <c r="F824" s="339"/>
      <c r="G824" s="339"/>
      <c r="H824" s="338"/>
      <c r="I824" s="338"/>
      <c r="J824" s="338"/>
    </row>
    <row r="825" spans="1:10" ht="15">
      <c r="A825" s="338"/>
      <c r="B825" s="338"/>
      <c r="C825" s="338"/>
      <c r="D825" s="338"/>
      <c r="E825" s="339"/>
      <c r="F825" s="339"/>
      <c r="G825" s="339"/>
      <c r="H825" s="338"/>
      <c r="I825" s="338"/>
      <c r="J825" s="338"/>
    </row>
    <row r="826" spans="1:10" ht="15">
      <c r="A826" s="338"/>
      <c r="B826" s="338"/>
      <c r="C826" s="338"/>
      <c r="D826" s="338"/>
      <c r="E826" s="339"/>
      <c r="F826" s="339"/>
      <c r="G826" s="339"/>
      <c r="H826" s="338"/>
      <c r="I826" s="338"/>
      <c r="J826" s="338"/>
    </row>
    <row r="827" spans="1:10" ht="15">
      <c r="A827" s="338"/>
      <c r="B827" s="338"/>
      <c r="C827" s="338"/>
      <c r="D827" s="338"/>
      <c r="E827" s="339"/>
      <c r="F827" s="339"/>
      <c r="G827" s="339"/>
      <c r="H827" s="338"/>
      <c r="I827" s="338"/>
      <c r="J827" s="338"/>
    </row>
    <row r="828" spans="1:10" ht="15">
      <c r="A828" s="338"/>
      <c r="B828" s="338"/>
      <c r="C828" s="338"/>
      <c r="D828" s="338"/>
      <c r="E828" s="339"/>
      <c r="F828" s="339"/>
      <c r="G828" s="339"/>
      <c r="H828" s="338"/>
      <c r="I828" s="338"/>
      <c r="J828" s="338"/>
    </row>
    <row r="829" spans="1:10" ht="15">
      <c r="A829" s="338"/>
      <c r="B829" s="338"/>
      <c r="C829" s="338"/>
      <c r="D829" s="338"/>
      <c r="E829" s="339"/>
      <c r="F829" s="339"/>
      <c r="G829" s="339"/>
      <c r="H829" s="338"/>
      <c r="I829" s="338"/>
      <c r="J829" s="338"/>
    </row>
    <row r="830" spans="1:10" ht="15">
      <c r="A830" s="338"/>
      <c r="B830" s="338"/>
      <c r="C830" s="338"/>
      <c r="D830" s="338"/>
      <c r="E830" s="339"/>
      <c r="F830" s="339"/>
      <c r="G830" s="339"/>
      <c r="H830" s="338"/>
      <c r="I830" s="338"/>
      <c r="J830" s="338"/>
    </row>
    <row r="831" spans="1:10" ht="15">
      <c r="A831" s="338"/>
      <c r="B831" s="338"/>
      <c r="C831" s="338"/>
      <c r="D831" s="338"/>
      <c r="E831" s="339"/>
      <c r="F831" s="339"/>
      <c r="G831" s="339"/>
      <c r="H831" s="338"/>
      <c r="I831" s="338"/>
      <c r="J831" s="338"/>
    </row>
    <row r="832" spans="1:10" ht="15">
      <c r="A832" s="338"/>
      <c r="B832" s="338"/>
      <c r="C832" s="338"/>
      <c r="D832" s="338"/>
      <c r="E832" s="339"/>
      <c r="F832" s="339"/>
      <c r="G832" s="339"/>
      <c r="H832" s="338"/>
      <c r="I832" s="338"/>
      <c r="J832" s="338"/>
    </row>
    <row r="833" spans="1:10" ht="15">
      <c r="A833" s="338"/>
      <c r="B833" s="338"/>
      <c r="C833" s="338"/>
      <c r="D833" s="338"/>
      <c r="E833" s="339"/>
      <c r="F833" s="339"/>
      <c r="G833" s="339"/>
      <c r="H833" s="338"/>
      <c r="I833" s="338"/>
      <c r="J833" s="338"/>
    </row>
    <row r="834" spans="1:10" ht="15">
      <c r="A834" s="338"/>
      <c r="B834" s="338"/>
      <c r="C834" s="338"/>
      <c r="D834" s="338"/>
      <c r="E834" s="339"/>
      <c r="F834" s="339"/>
      <c r="G834" s="339"/>
      <c r="H834" s="338"/>
      <c r="I834" s="338"/>
      <c r="J834" s="338"/>
    </row>
    <row r="835" spans="1:10" ht="15">
      <c r="A835" s="338"/>
      <c r="B835" s="338"/>
      <c r="C835" s="338"/>
      <c r="D835" s="338"/>
      <c r="E835" s="339"/>
      <c r="F835" s="339"/>
      <c r="G835" s="339"/>
      <c r="H835" s="338"/>
      <c r="I835" s="338"/>
      <c r="J835" s="338"/>
    </row>
    <row r="836" spans="1:10" ht="15">
      <c r="A836" s="338"/>
      <c r="B836" s="338"/>
      <c r="C836" s="338"/>
      <c r="D836" s="338"/>
      <c r="E836" s="339"/>
      <c r="F836" s="339"/>
      <c r="G836" s="339"/>
      <c r="H836" s="338"/>
      <c r="I836" s="338"/>
      <c r="J836" s="338"/>
    </row>
    <row r="837" spans="1:10" ht="15">
      <c r="A837" s="338"/>
      <c r="B837" s="338"/>
      <c r="C837" s="338"/>
      <c r="D837" s="338"/>
      <c r="E837" s="339"/>
      <c r="F837" s="339"/>
      <c r="G837" s="339"/>
      <c r="H837" s="338"/>
      <c r="I837" s="338"/>
      <c r="J837" s="338"/>
    </row>
    <row r="838" spans="1:10" ht="15">
      <c r="A838" s="338"/>
      <c r="B838" s="338"/>
      <c r="C838" s="338"/>
      <c r="D838" s="338"/>
      <c r="E838" s="339"/>
      <c r="F838" s="339"/>
      <c r="G838" s="339"/>
      <c r="H838" s="338"/>
      <c r="I838" s="338"/>
      <c r="J838" s="338"/>
    </row>
    <row r="839" spans="1:10" ht="15">
      <c r="A839" s="338"/>
      <c r="B839" s="338"/>
      <c r="C839" s="338"/>
      <c r="D839" s="338"/>
      <c r="E839" s="339"/>
      <c r="F839" s="339"/>
      <c r="G839" s="339"/>
      <c r="H839" s="338"/>
      <c r="I839" s="338"/>
      <c r="J839" s="338"/>
    </row>
    <row r="840" spans="1:10" ht="15">
      <c r="A840" s="338"/>
      <c r="B840" s="338"/>
      <c r="C840" s="338"/>
      <c r="D840" s="338"/>
      <c r="E840" s="339"/>
      <c r="F840" s="339"/>
      <c r="G840" s="339"/>
      <c r="H840" s="338"/>
      <c r="I840" s="338"/>
      <c r="J840" s="338"/>
    </row>
    <row r="841" spans="1:10" ht="15">
      <c r="A841" s="338"/>
      <c r="B841" s="338"/>
      <c r="C841" s="338"/>
      <c r="D841" s="338"/>
      <c r="E841" s="339"/>
      <c r="F841" s="339"/>
      <c r="G841" s="339"/>
      <c r="H841" s="338"/>
      <c r="I841" s="338"/>
      <c r="J841" s="338"/>
    </row>
    <row r="842" spans="1:10" ht="15">
      <c r="A842" s="338"/>
      <c r="B842" s="338"/>
      <c r="C842" s="338"/>
      <c r="D842" s="338"/>
      <c r="E842" s="339"/>
      <c r="F842" s="339"/>
      <c r="G842" s="339"/>
      <c r="H842" s="338"/>
      <c r="I842" s="338"/>
      <c r="J842" s="338"/>
    </row>
    <row r="843" spans="1:10" ht="15">
      <c r="A843" s="338"/>
      <c r="B843" s="338"/>
      <c r="C843" s="338"/>
      <c r="D843" s="338"/>
      <c r="E843" s="339"/>
      <c r="F843" s="339"/>
      <c r="G843" s="339"/>
      <c r="H843" s="338"/>
      <c r="I843" s="338"/>
      <c r="J843" s="338"/>
    </row>
    <row r="844" spans="1:10" ht="15">
      <c r="A844" s="338"/>
      <c r="B844" s="338"/>
      <c r="C844" s="338"/>
      <c r="D844" s="338"/>
      <c r="E844" s="339"/>
      <c r="F844" s="339"/>
      <c r="G844" s="339"/>
      <c r="H844" s="338"/>
      <c r="I844" s="338"/>
      <c r="J844" s="338"/>
    </row>
    <row r="845" spans="1:10" ht="15">
      <c r="A845" s="338"/>
      <c r="B845" s="338"/>
      <c r="C845" s="338"/>
      <c r="D845" s="338"/>
      <c r="E845" s="339"/>
      <c r="F845" s="339"/>
      <c r="G845" s="339"/>
      <c r="H845" s="338"/>
      <c r="I845" s="338"/>
      <c r="J845" s="338"/>
    </row>
    <row r="846" spans="1:10" ht="15">
      <c r="A846" s="338"/>
      <c r="B846" s="338"/>
      <c r="C846" s="338"/>
      <c r="D846" s="338"/>
      <c r="E846" s="339"/>
      <c r="F846" s="339"/>
      <c r="G846" s="339"/>
      <c r="H846" s="338"/>
      <c r="I846" s="338"/>
      <c r="J846" s="338"/>
    </row>
    <row r="847" spans="1:10" ht="15">
      <c r="A847" s="338"/>
      <c r="B847" s="338"/>
      <c r="C847" s="338"/>
      <c r="D847" s="338"/>
      <c r="E847" s="339"/>
      <c r="F847" s="339"/>
      <c r="G847" s="339"/>
      <c r="H847" s="338"/>
      <c r="I847" s="338"/>
      <c r="J847" s="338"/>
    </row>
    <row r="848" spans="1:10" ht="15">
      <c r="A848" s="338"/>
      <c r="B848" s="338"/>
      <c r="C848" s="338"/>
      <c r="D848" s="338"/>
      <c r="E848" s="339"/>
      <c r="F848" s="339"/>
      <c r="G848" s="339"/>
      <c r="H848" s="338"/>
      <c r="I848" s="338"/>
      <c r="J848" s="338"/>
    </row>
    <row r="849" spans="1:10" ht="15">
      <c r="A849" s="338"/>
      <c r="B849" s="338"/>
      <c r="C849" s="338"/>
      <c r="D849" s="338"/>
      <c r="E849" s="339"/>
      <c r="F849" s="339"/>
      <c r="G849" s="339"/>
      <c r="H849" s="338"/>
      <c r="I849" s="338"/>
      <c r="J849" s="338"/>
    </row>
    <row r="850" spans="1:10" ht="15">
      <c r="A850" s="338"/>
      <c r="B850" s="338"/>
      <c r="C850" s="338"/>
      <c r="D850" s="338"/>
      <c r="E850" s="339"/>
      <c r="F850" s="339"/>
      <c r="G850" s="339"/>
      <c r="H850" s="338"/>
      <c r="I850" s="338"/>
      <c r="J850" s="338"/>
    </row>
    <row r="851" spans="1:10" ht="15">
      <c r="A851" s="338"/>
      <c r="B851" s="338"/>
      <c r="C851" s="338"/>
      <c r="D851" s="338"/>
      <c r="E851" s="339"/>
      <c r="F851" s="339"/>
      <c r="G851" s="339"/>
      <c r="H851" s="338"/>
      <c r="I851" s="338"/>
      <c r="J851" s="338"/>
    </row>
    <row r="852" spans="1:10" ht="15">
      <c r="A852" s="338"/>
      <c r="B852" s="338"/>
      <c r="C852" s="338"/>
      <c r="D852" s="338"/>
      <c r="E852" s="339"/>
      <c r="F852" s="339"/>
      <c r="G852" s="339"/>
      <c r="H852" s="338"/>
      <c r="I852" s="338"/>
      <c r="J852" s="338"/>
    </row>
    <row r="853" spans="1:10" ht="15">
      <c r="A853" s="338"/>
      <c r="B853" s="338"/>
      <c r="C853" s="338"/>
      <c r="D853" s="338"/>
      <c r="E853" s="339"/>
      <c r="F853" s="339"/>
      <c r="G853" s="339"/>
      <c r="H853" s="338"/>
      <c r="I853" s="338"/>
      <c r="J853" s="338"/>
    </row>
    <row r="854" spans="1:10" ht="15">
      <c r="A854" s="338"/>
      <c r="B854" s="338"/>
      <c r="C854" s="338"/>
      <c r="D854" s="338"/>
      <c r="E854" s="339"/>
      <c r="F854" s="339"/>
      <c r="G854" s="339"/>
      <c r="H854" s="338"/>
      <c r="I854" s="338"/>
      <c r="J854" s="338"/>
    </row>
    <row r="855" spans="1:10" ht="15">
      <c r="A855" s="338"/>
      <c r="B855" s="338"/>
      <c r="C855" s="338"/>
      <c r="D855" s="338"/>
      <c r="E855" s="339"/>
      <c r="F855" s="339"/>
      <c r="G855" s="339"/>
      <c r="H855" s="338"/>
      <c r="I855" s="338"/>
      <c r="J855" s="338"/>
    </row>
    <row r="856" spans="1:10" ht="15">
      <c r="A856" s="338"/>
      <c r="B856" s="338"/>
      <c r="C856" s="338"/>
      <c r="D856" s="338"/>
      <c r="E856" s="339"/>
      <c r="F856" s="339"/>
      <c r="G856" s="339"/>
      <c r="H856" s="338"/>
      <c r="I856" s="338"/>
      <c r="J856" s="338"/>
    </row>
    <row r="857" spans="1:10" ht="15">
      <c r="A857" s="338"/>
      <c r="B857" s="338"/>
      <c r="C857" s="338"/>
      <c r="D857" s="338"/>
      <c r="E857" s="339"/>
      <c r="F857" s="339"/>
      <c r="G857" s="339"/>
      <c r="H857" s="338"/>
      <c r="I857" s="338"/>
      <c r="J857" s="338"/>
    </row>
    <row r="858" spans="1:10" ht="15">
      <c r="A858" s="338"/>
      <c r="B858" s="338"/>
      <c r="C858" s="338"/>
      <c r="D858" s="338"/>
      <c r="E858" s="339"/>
      <c r="F858" s="339"/>
      <c r="G858" s="339"/>
      <c r="H858" s="338"/>
      <c r="I858" s="338"/>
      <c r="J858" s="338"/>
    </row>
    <row r="859" spans="1:10" ht="15">
      <c r="A859" s="338"/>
      <c r="B859" s="338"/>
      <c r="C859" s="338"/>
      <c r="D859" s="338"/>
      <c r="E859" s="339"/>
      <c r="F859" s="339"/>
      <c r="G859" s="339"/>
      <c r="H859" s="338"/>
      <c r="I859" s="338"/>
      <c r="J859" s="338"/>
    </row>
    <row r="860" spans="1:10" ht="15">
      <c r="A860" s="338"/>
      <c r="B860" s="338"/>
      <c r="C860" s="338"/>
      <c r="D860" s="338"/>
      <c r="E860" s="339"/>
      <c r="F860" s="339"/>
      <c r="G860" s="339"/>
      <c r="H860" s="338"/>
      <c r="I860" s="338"/>
      <c r="J860" s="338"/>
    </row>
    <row r="861" spans="1:10" ht="15">
      <c r="A861" s="338"/>
      <c r="B861" s="338"/>
      <c r="C861" s="338"/>
      <c r="D861" s="338"/>
      <c r="E861" s="339"/>
      <c r="F861" s="339"/>
      <c r="G861" s="339"/>
      <c r="H861" s="338"/>
      <c r="I861" s="338"/>
      <c r="J861" s="338"/>
    </row>
    <row r="862" spans="1:10" ht="15">
      <c r="A862" s="338"/>
      <c r="B862" s="338"/>
      <c r="C862" s="338"/>
      <c r="D862" s="338"/>
      <c r="E862" s="339"/>
      <c r="F862" s="339"/>
      <c r="G862" s="339"/>
      <c r="H862" s="338"/>
      <c r="I862" s="338"/>
      <c r="J862" s="338"/>
    </row>
    <row r="863" spans="1:10" ht="15">
      <c r="A863" s="338"/>
      <c r="B863" s="338"/>
      <c r="C863" s="338"/>
      <c r="D863" s="338"/>
      <c r="E863" s="339"/>
      <c r="F863" s="339"/>
      <c r="G863" s="339"/>
      <c r="H863" s="338"/>
      <c r="I863" s="338"/>
      <c r="J863" s="338"/>
    </row>
    <row r="864" spans="1:10" ht="15">
      <c r="A864" s="338"/>
      <c r="B864" s="338"/>
      <c r="C864" s="338"/>
      <c r="D864" s="338"/>
      <c r="E864" s="339"/>
      <c r="F864" s="339"/>
      <c r="G864" s="339"/>
      <c r="H864" s="338"/>
      <c r="I864" s="338"/>
      <c r="J864" s="338"/>
    </row>
    <row r="865" spans="1:10" ht="15">
      <c r="A865" s="338"/>
      <c r="B865" s="338"/>
      <c r="C865" s="338"/>
      <c r="D865" s="338"/>
      <c r="E865" s="339"/>
      <c r="F865" s="339"/>
      <c r="G865" s="339"/>
      <c r="H865" s="338"/>
      <c r="I865" s="338"/>
      <c r="J865" s="338"/>
    </row>
    <row r="866" spans="1:10" ht="15">
      <c r="A866" s="338"/>
      <c r="B866" s="338"/>
      <c r="C866" s="338"/>
      <c r="D866" s="338"/>
      <c r="E866" s="339"/>
      <c r="F866" s="339"/>
      <c r="G866" s="339"/>
      <c r="H866" s="338"/>
      <c r="I866" s="338"/>
      <c r="J866" s="338"/>
    </row>
    <row r="867" spans="1:10" ht="15">
      <c r="A867" s="338"/>
      <c r="B867" s="338"/>
      <c r="C867" s="338"/>
      <c r="D867" s="338"/>
      <c r="E867" s="339"/>
      <c r="F867" s="339"/>
      <c r="G867" s="339"/>
      <c r="H867" s="338"/>
      <c r="I867" s="338"/>
      <c r="J867" s="338"/>
    </row>
    <row r="868" spans="1:10" ht="15">
      <c r="A868" s="338"/>
      <c r="B868" s="338"/>
      <c r="C868" s="338"/>
      <c r="D868" s="338"/>
      <c r="E868" s="339"/>
      <c r="F868" s="339"/>
      <c r="G868" s="339"/>
      <c r="H868" s="338"/>
      <c r="I868" s="338"/>
      <c r="J868" s="338"/>
    </row>
    <row r="869" spans="1:10" ht="15">
      <c r="A869" s="338"/>
      <c r="B869" s="338"/>
      <c r="C869" s="338"/>
      <c r="D869" s="338"/>
      <c r="E869" s="339"/>
      <c r="F869" s="339"/>
      <c r="G869" s="339"/>
      <c r="H869" s="338"/>
      <c r="I869" s="338"/>
      <c r="J869" s="338"/>
    </row>
    <row r="870" spans="1:10" ht="15">
      <c r="A870" s="338"/>
      <c r="B870" s="338"/>
      <c r="C870" s="338"/>
      <c r="D870" s="338"/>
      <c r="E870" s="339"/>
      <c r="F870" s="339"/>
      <c r="G870" s="339"/>
      <c r="H870" s="338"/>
      <c r="I870" s="338"/>
      <c r="J870" s="338"/>
    </row>
    <row r="871" spans="1:10" ht="15">
      <c r="A871" s="338"/>
      <c r="B871" s="338"/>
      <c r="C871" s="338"/>
      <c r="D871" s="338"/>
      <c r="E871" s="339"/>
      <c r="F871" s="339"/>
      <c r="G871" s="339"/>
      <c r="H871" s="338"/>
      <c r="I871" s="338"/>
      <c r="J871" s="338"/>
    </row>
    <row r="872" spans="1:10" ht="15">
      <c r="A872" s="338"/>
      <c r="B872" s="338"/>
      <c r="C872" s="338"/>
      <c r="D872" s="338"/>
      <c r="E872" s="339"/>
      <c r="F872" s="339"/>
      <c r="G872" s="339"/>
      <c r="H872" s="338"/>
      <c r="I872" s="338"/>
      <c r="J872" s="338"/>
    </row>
    <row r="873" spans="1:10" ht="15">
      <c r="A873" s="338"/>
      <c r="B873" s="338"/>
      <c r="C873" s="338"/>
      <c r="D873" s="338"/>
      <c r="E873" s="339"/>
      <c r="F873" s="339"/>
      <c r="G873" s="339"/>
      <c r="H873" s="338"/>
      <c r="I873" s="338"/>
      <c r="J873" s="338"/>
    </row>
    <row r="874" spans="1:10" ht="15">
      <c r="A874" s="338"/>
      <c r="B874" s="338"/>
      <c r="C874" s="338"/>
      <c r="D874" s="338"/>
      <c r="E874" s="339"/>
      <c r="F874" s="339"/>
      <c r="G874" s="339"/>
      <c r="H874" s="338"/>
      <c r="I874" s="338"/>
      <c r="J874" s="338"/>
    </row>
    <row r="875" spans="1:10" ht="15">
      <c r="A875" s="338"/>
      <c r="B875" s="338"/>
      <c r="C875" s="338"/>
      <c r="D875" s="338"/>
      <c r="E875" s="339"/>
      <c r="F875" s="339"/>
      <c r="G875" s="339"/>
      <c r="H875" s="338"/>
      <c r="I875" s="338"/>
      <c r="J875" s="338"/>
    </row>
    <row r="876" spans="1:10" ht="15">
      <c r="A876" s="338"/>
      <c r="B876" s="338"/>
      <c r="C876" s="338"/>
      <c r="D876" s="338"/>
      <c r="E876" s="339"/>
      <c r="F876" s="339"/>
      <c r="G876" s="339"/>
      <c r="H876" s="338"/>
      <c r="I876" s="338"/>
      <c r="J876" s="338"/>
    </row>
    <row r="877" spans="1:10" ht="15">
      <c r="A877" s="338"/>
      <c r="B877" s="338"/>
      <c r="C877" s="338"/>
      <c r="D877" s="338"/>
      <c r="E877" s="339"/>
      <c r="F877" s="339"/>
      <c r="G877" s="339"/>
      <c r="H877" s="338"/>
      <c r="I877" s="338"/>
      <c r="J877" s="338"/>
    </row>
    <row r="878" spans="1:10" ht="15">
      <c r="A878" s="338"/>
      <c r="B878" s="338"/>
      <c r="C878" s="338"/>
      <c r="D878" s="338"/>
      <c r="E878" s="339"/>
      <c r="F878" s="339"/>
      <c r="G878" s="339"/>
      <c r="H878" s="338"/>
      <c r="I878" s="338"/>
      <c r="J878" s="338"/>
    </row>
    <row r="879" spans="1:10" ht="15">
      <c r="A879" s="338"/>
      <c r="B879" s="338"/>
      <c r="C879" s="338"/>
      <c r="D879" s="338"/>
      <c r="E879" s="339"/>
      <c r="F879" s="339"/>
      <c r="G879" s="339"/>
      <c r="H879" s="338"/>
      <c r="I879" s="338"/>
      <c r="J879" s="338"/>
    </row>
    <row r="880" spans="1:10" ht="15">
      <c r="A880" s="338"/>
      <c r="B880" s="338"/>
      <c r="C880" s="338"/>
      <c r="D880" s="338"/>
      <c r="E880" s="339"/>
      <c r="F880" s="339"/>
      <c r="G880" s="339"/>
      <c r="H880" s="338"/>
      <c r="I880" s="338"/>
      <c r="J880" s="338"/>
    </row>
    <row r="881" spans="1:10" ht="15">
      <c r="A881" s="338"/>
      <c r="B881" s="338"/>
      <c r="C881" s="338"/>
      <c r="D881" s="338"/>
      <c r="E881" s="339"/>
      <c r="F881" s="339"/>
      <c r="G881" s="339"/>
      <c r="H881" s="338"/>
      <c r="I881" s="338"/>
      <c r="J881" s="338"/>
    </row>
    <row r="882" spans="1:10" ht="15">
      <c r="A882" s="338"/>
      <c r="B882" s="338"/>
      <c r="C882" s="338"/>
      <c r="D882" s="338"/>
      <c r="E882" s="339"/>
      <c r="F882" s="339"/>
      <c r="G882" s="339"/>
      <c r="H882" s="338"/>
      <c r="I882" s="338"/>
      <c r="J882" s="338"/>
    </row>
    <row r="883" spans="1:10" ht="15">
      <c r="A883" s="338"/>
      <c r="B883" s="338"/>
      <c r="C883" s="338"/>
      <c r="D883" s="338"/>
      <c r="E883" s="339"/>
      <c r="F883" s="339"/>
      <c r="G883" s="339"/>
      <c r="H883" s="338"/>
      <c r="I883" s="338"/>
      <c r="J883" s="338"/>
    </row>
    <row r="884" spans="1:10" ht="15">
      <c r="A884" s="338"/>
      <c r="B884" s="338"/>
      <c r="C884" s="338"/>
      <c r="D884" s="338"/>
      <c r="E884" s="339"/>
      <c r="F884" s="339"/>
      <c r="G884" s="339"/>
      <c r="H884" s="338"/>
      <c r="I884" s="338"/>
      <c r="J884" s="338"/>
    </row>
    <row r="885" spans="1:10" ht="15">
      <c r="A885" s="338"/>
      <c r="B885" s="338"/>
      <c r="C885" s="338"/>
      <c r="D885" s="338"/>
      <c r="E885" s="339"/>
      <c r="F885" s="339"/>
      <c r="G885" s="339"/>
      <c r="H885" s="338"/>
      <c r="I885" s="338"/>
      <c r="J885" s="338"/>
    </row>
    <row r="886" spans="1:10" ht="15">
      <c r="A886" s="338"/>
      <c r="B886" s="338"/>
      <c r="C886" s="338"/>
      <c r="D886" s="338"/>
      <c r="E886" s="339"/>
      <c r="F886" s="339"/>
      <c r="G886" s="339"/>
      <c r="H886" s="338"/>
      <c r="I886" s="338"/>
      <c r="J886" s="338"/>
    </row>
    <row r="887" spans="1:10" ht="15">
      <c r="A887" s="338"/>
      <c r="B887" s="338"/>
      <c r="C887" s="338"/>
      <c r="D887" s="338"/>
      <c r="E887" s="339"/>
      <c r="F887" s="339"/>
      <c r="G887" s="339"/>
      <c r="H887" s="338"/>
      <c r="I887" s="338"/>
      <c r="J887" s="338"/>
    </row>
    <row r="888" spans="1:10" ht="15">
      <c r="A888" s="338"/>
      <c r="B888" s="338"/>
      <c r="C888" s="338"/>
      <c r="D888" s="338"/>
      <c r="E888" s="339"/>
      <c r="F888" s="339"/>
      <c r="G888" s="339"/>
      <c r="H888" s="338"/>
      <c r="I888" s="338"/>
      <c r="J888" s="338"/>
    </row>
    <row r="889" spans="1:10" ht="15">
      <c r="A889" s="338"/>
      <c r="B889" s="338"/>
      <c r="C889" s="338"/>
      <c r="D889" s="338"/>
      <c r="E889" s="339"/>
      <c r="F889" s="339"/>
      <c r="G889" s="339"/>
      <c r="H889" s="338"/>
      <c r="I889" s="338"/>
      <c r="J889" s="338"/>
    </row>
    <row r="890" spans="1:10" ht="15">
      <c r="A890" s="338"/>
      <c r="B890" s="338"/>
      <c r="C890" s="338"/>
      <c r="D890" s="338"/>
      <c r="E890" s="339"/>
      <c r="F890" s="339"/>
      <c r="G890" s="339"/>
      <c r="H890" s="338"/>
      <c r="I890" s="338"/>
      <c r="J890" s="338"/>
    </row>
    <row r="891" spans="1:10" ht="15">
      <c r="A891" s="338"/>
      <c r="B891" s="338"/>
      <c r="C891" s="338"/>
      <c r="D891" s="338"/>
      <c r="E891" s="339"/>
      <c r="F891" s="339"/>
      <c r="G891" s="339"/>
      <c r="H891" s="338"/>
      <c r="I891" s="338"/>
      <c r="J891" s="338"/>
    </row>
    <row r="892" spans="1:10" ht="15">
      <c r="A892" s="338"/>
      <c r="B892" s="338"/>
      <c r="C892" s="338"/>
      <c r="D892" s="338"/>
      <c r="E892" s="339"/>
      <c r="F892" s="339"/>
      <c r="G892" s="339"/>
      <c r="H892" s="338"/>
      <c r="I892" s="338"/>
      <c r="J892" s="338"/>
    </row>
    <row r="893" spans="1:10" ht="15">
      <c r="A893" s="338"/>
      <c r="B893" s="338"/>
      <c r="C893" s="338"/>
      <c r="D893" s="338"/>
      <c r="E893" s="339"/>
      <c r="F893" s="339"/>
      <c r="G893" s="339"/>
      <c r="H893" s="338"/>
      <c r="I893" s="338"/>
      <c r="J893" s="338"/>
    </row>
    <row r="894" spans="1:10" ht="15">
      <c r="A894" s="338"/>
      <c r="B894" s="338"/>
      <c r="C894" s="338"/>
      <c r="D894" s="338"/>
      <c r="E894" s="339"/>
      <c r="F894" s="339"/>
      <c r="G894" s="339"/>
      <c r="H894" s="338"/>
      <c r="I894" s="338"/>
      <c r="J894" s="338"/>
    </row>
    <row r="895" spans="1:10" ht="15">
      <c r="A895" s="338"/>
      <c r="B895" s="338"/>
      <c r="C895" s="338"/>
      <c r="D895" s="338"/>
      <c r="E895" s="339"/>
      <c r="F895" s="339"/>
      <c r="G895" s="339"/>
      <c r="H895" s="338"/>
      <c r="I895" s="338"/>
      <c r="J895" s="338"/>
    </row>
    <row r="896" spans="1:10" ht="15">
      <c r="A896" s="338"/>
      <c r="B896" s="338"/>
      <c r="C896" s="338"/>
      <c r="D896" s="338"/>
      <c r="E896" s="339"/>
      <c r="F896" s="339"/>
      <c r="G896" s="339"/>
      <c r="H896" s="338"/>
      <c r="I896" s="338"/>
      <c r="J896" s="338"/>
    </row>
    <row r="897" spans="1:10" ht="15">
      <c r="A897" s="338"/>
      <c r="B897" s="338"/>
      <c r="C897" s="338"/>
      <c r="D897" s="338"/>
      <c r="E897" s="339"/>
      <c r="F897" s="339"/>
      <c r="G897" s="339"/>
      <c r="H897" s="338"/>
      <c r="I897" s="338"/>
      <c r="J897" s="338"/>
    </row>
    <row r="898" spans="1:10" ht="15">
      <c r="A898" s="338"/>
      <c r="B898" s="338"/>
      <c r="C898" s="338"/>
      <c r="D898" s="338"/>
      <c r="E898" s="339"/>
      <c r="F898" s="339"/>
      <c r="G898" s="339"/>
      <c r="H898" s="338"/>
      <c r="I898" s="338"/>
      <c r="J898" s="338"/>
    </row>
    <row r="899" spans="1:10" ht="15">
      <c r="A899" s="338"/>
      <c r="B899" s="338"/>
      <c r="C899" s="338"/>
      <c r="D899" s="338"/>
      <c r="E899" s="339"/>
      <c r="F899" s="339"/>
      <c r="G899" s="339"/>
      <c r="H899" s="338"/>
      <c r="I899" s="338"/>
      <c r="J899" s="338"/>
    </row>
    <row r="900" spans="1:10" ht="15">
      <c r="A900" s="338"/>
      <c r="B900" s="338"/>
      <c r="C900" s="338"/>
      <c r="D900" s="338"/>
      <c r="E900" s="339"/>
      <c r="F900" s="339"/>
      <c r="G900" s="339"/>
      <c r="H900" s="338"/>
      <c r="I900" s="338"/>
      <c r="J900" s="338"/>
    </row>
    <row r="901" spans="1:10" ht="15">
      <c r="A901" s="338"/>
      <c r="B901" s="338"/>
      <c r="C901" s="338"/>
      <c r="D901" s="338"/>
      <c r="E901" s="339"/>
      <c r="F901" s="339"/>
      <c r="G901" s="339"/>
      <c r="H901" s="338"/>
      <c r="I901" s="338"/>
      <c r="J901" s="338"/>
    </row>
    <row r="902" spans="1:10" ht="15">
      <c r="A902" s="338"/>
      <c r="B902" s="338"/>
      <c r="C902" s="338"/>
      <c r="D902" s="338"/>
      <c r="E902" s="339"/>
      <c r="F902" s="339"/>
      <c r="G902" s="339"/>
      <c r="H902" s="338"/>
      <c r="I902" s="338"/>
      <c r="J902" s="338"/>
    </row>
    <row r="903" spans="1:10" ht="15">
      <c r="A903" s="338"/>
      <c r="B903" s="338"/>
      <c r="C903" s="338"/>
      <c r="D903" s="338"/>
      <c r="E903" s="339"/>
      <c r="F903" s="339"/>
      <c r="G903" s="339"/>
      <c r="H903" s="338"/>
      <c r="I903" s="338"/>
      <c r="J903" s="338"/>
    </row>
    <row r="904" spans="1:10" ht="15">
      <c r="A904" s="338"/>
      <c r="B904" s="338"/>
      <c r="C904" s="338"/>
      <c r="D904" s="338"/>
      <c r="E904" s="339"/>
      <c r="F904" s="339"/>
      <c r="G904" s="339"/>
      <c r="H904" s="338"/>
      <c r="I904" s="338"/>
      <c r="J904" s="338"/>
    </row>
    <row r="905" spans="1:10" ht="15">
      <c r="A905" s="338"/>
      <c r="B905" s="338"/>
      <c r="C905" s="338"/>
      <c r="D905" s="338"/>
      <c r="E905" s="339"/>
      <c r="F905" s="339"/>
      <c r="G905" s="339"/>
      <c r="H905" s="338"/>
      <c r="I905" s="338"/>
      <c r="J905" s="338"/>
    </row>
    <row r="906" spans="1:10" ht="15">
      <c r="A906" s="338"/>
      <c r="B906" s="338"/>
      <c r="C906" s="338"/>
      <c r="D906" s="338"/>
      <c r="E906" s="339"/>
      <c r="F906" s="339"/>
      <c r="G906" s="339"/>
      <c r="H906" s="338"/>
      <c r="I906" s="338"/>
      <c r="J906" s="338"/>
    </row>
    <row r="907" spans="1:10" ht="15">
      <c r="A907" s="338"/>
      <c r="B907" s="338"/>
      <c r="C907" s="338"/>
      <c r="D907" s="338"/>
      <c r="E907" s="339"/>
      <c r="F907" s="339"/>
      <c r="G907" s="339"/>
      <c r="H907" s="338"/>
      <c r="I907" s="338"/>
      <c r="J907" s="338"/>
    </row>
    <row r="908" spans="1:10" ht="15">
      <c r="A908" s="338"/>
      <c r="B908" s="338"/>
      <c r="C908" s="338"/>
      <c r="D908" s="338"/>
      <c r="E908" s="339"/>
      <c r="F908" s="339"/>
      <c r="G908" s="339"/>
      <c r="H908" s="338"/>
      <c r="I908" s="338"/>
      <c r="J908" s="338"/>
    </row>
    <row r="909" spans="1:10" ht="15">
      <c r="A909" s="338"/>
      <c r="B909" s="338"/>
      <c r="C909" s="338"/>
      <c r="D909" s="338"/>
      <c r="E909" s="339"/>
      <c r="F909" s="339"/>
      <c r="G909" s="339"/>
      <c r="H909" s="338"/>
      <c r="I909" s="338"/>
      <c r="J909" s="338"/>
    </row>
    <row r="910" spans="1:10" ht="15">
      <c r="A910" s="338"/>
      <c r="B910" s="338"/>
      <c r="C910" s="338"/>
      <c r="D910" s="338"/>
      <c r="E910" s="339"/>
      <c r="F910" s="339"/>
      <c r="G910" s="339"/>
      <c r="H910" s="338"/>
      <c r="I910" s="338"/>
      <c r="J910" s="338"/>
    </row>
    <row r="911" spans="1:10" ht="15">
      <c r="A911" s="338"/>
      <c r="B911" s="338"/>
      <c r="C911" s="338"/>
      <c r="D911" s="338"/>
      <c r="E911" s="339"/>
      <c r="F911" s="339"/>
      <c r="G911" s="339"/>
      <c r="H911" s="338"/>
      <c r="I911" s="338"/>
      <c r="J911" s="338"/>
    </row>
    <row r="912" spans="1:10" ht="15">
      <c r="A912" s="338"/>
      <c r="B912" s="338"/>
      <c r="C912" s="338"/>
      <c r="D912" s="338"/>
      <c r="E912" s="339"/>
      <c r="F912" s="339"/>
      <c r="G912" s="339"/>
      <c r="H912" s="338"/>
      <c r="I912" s="338"/>
      <c r="J912" s="338"/>
    </row>
    <row r="913" spans="1:10" ht="15">
      <c r="A913" s="338"/>
      <c r="B913" s="338"/>
      <c r="C913" s="338"/>
      <c r="D913" s="338"/>
      <c r="E913" s="339"/>
      <c r="F913" s="339"/>
      <c r="G913" s="339"/>
      <c r="H913" s="338"/>
      <c r="I913" s="338"/>
      <c r="J913" s="338"/>
    </row>
    <row r="914" spans="1:10" ht="15">
      <c r="A914" s="338"/>
      <c r="B914" s="338"/>
      <c r="C914" s="338"/>
      <c r="D914" s="338"/>
      <c r="E914" s="339"/>
      <c r="F914" s="339"/>
      <c r="G914" s="339"/>
      <c r="H914" s="338"/>
      <c r="I914" s="338"/>
      <c r="J914" s="338"/>
    </row>
    <row r="915" spans="1:10" ht="15">
      <c r="A915" s="338"/>
      <c r="B915" s="338"/>
      <c r="C915" s="338"/>
      <c r="D915" s="338"/>
      <c r="E915" s="339"/>
      <c r="F915" s="339"/>
      <c r="G915" s="339"/>
      <c r="H915" s="338"/>
      <c r="I915" s="338"/>
      <c r="J915" s="338"/>
    </row>
    <row r="916" spans="1:10" ht="15">
      <c r="A916" s="338"/>
      <c r="B916" s="338"/>
      <c r="C916" s="338"/>
      <c r="D916" s="338"/>
      <c r="E916" s="339"/>
      <c r="F916" s="339"/>
      <c r="G916" s="339"/>
      <c r="H916" s="338"/>
      <c r="I916" s="338"/>
      <c r="J916" s="338"/>
    </row>
    <row r="917" spans="1:10" ht="15">
      <c r="A917" s="338"/>
      <c r="B917" s="338"/>
      <c r="C917" s="338"/>
      <c r="D917" s="338"/>
      <c r="E917" s="339"/>
      <c r="F917" s="339"/>
      <c r="G917" s="339"/>
      <c r="H917" s="338"/>
      <c r="I917" s="338"/>
      <c r="J917" s="338"/>
    </row>
    <row r="918" spans="1:10" ht="15">
      <c r="A918" s="338"/>
      <c r="B918" s="338"/>
      <c r="C918" s="338"/>
      <c r="D918" s="338"/>
      <c r="E918" s="339"/>
      <c r="F918" s="339"/>
      <c r="G918" s="339"/>
      <c r="H918" s="338"/>
      <c r="I918" s="338"/>
      <c r="J918" s="338"/>
    </row>
    <row r="919" spans="1:10" ht="15">
      <c r="A919" s="338"/>
      <c r="B919" s="338"/>
      <c r="C919" s="338"/>
      <c r="D919" s="338"/>
      <c r="E919" s="339"/>
      <c r="F919" s="339"/>
      <c r="G919" s="339"/>
      <c r="H919" s="338"/>
      <c r="I919" s="338"/>
      <c r="J919" s="338"/>
    </row>
    <row r="920" spans="1:10" ht="15">
      <c r="A920" s="338"/>
      <c r="B920" s="338"/>
      <c r="C920" s="338"/>
      <c r="D920" s="338"/>
      <c r="E920" s="339"/>
      <c r="F920" s="339"/>
      <c r="G920" s="339"/>
      <c r="H920" s="338"/>
      <c r="I920" s="338"/>
      <c r="J920" s="338"/>
    </row>
    <row r="921" spans="1:10" ht="15">
      <c r="A921" s="338"/>
      <c r="B921" s="338"/>
      <c r="C921" s="338"/>
      <c r="D921" s="338"/>
      <c r="E921" s="339"/>
      <c r="F921" s="339"/>
      <c r="G921" s="339"/>
      <c r="H921" s="338"/>
      <c r="I921" s="338"/>
      <c r="J921" s="338"/>
    </row>
    <row r="922" spans="1:10" ht="15">
      <c r="A922" s="338"/>
      <c r="B922" s="338"/>
      <c r="C922" s="338"/>
      <c r="D922" s="338"/>
      <c r="E922" s="339"/>
      <c r="F922" s="339"/>
      <c r="G922" s="339"/>
      <c r="H922" s="338"/>
      <c r="I922" s="338"/>
      <c r="J922" s="338"/>
    </row>
    <row r="923" spans="1:10" ht="15">
      <c r="A923" s="338"/>
      <c r="B923" s="338"/>
      <c r="C923" s="338"/>
      <c r="D923" s="338"/>
      <c r="E923" s="339"/>
      <c r="F923" s="339"/>
      <c r="G923" s="339"/>
      <c r="H923" s="338"/>
      <c r="I923" s="338"/>
      <c r="J923" s="338"/>
    </row>
    <row r="924" spans="1:10" ht="15">
      <c r="A924" s="338"/>
      <c r="B924" s="338"/>
      <c r="C924" s="338"/>
      <c r="D924" s="338"/>
      <c r="E924" s="339"/>
      <c r="F924" s="339"/>
      <c r="G924" s="339"/>
      <c r="H924" s="338"/>
      <c r="I924" s="338"/>
      <c r="J924" s="338"/>
    </row>
    <row r="925" spans="1:10" ht="15">
      <c r="A925" s="338"/>
      <c r="B925" s="338"/>
      <c r="C925" s="338"/>
      <c r="D925" s="338"/>
      <c r="E925" s="339"/>
      <c r="F925" s="339"/>
      <c r="G925" s="339"/>
      <c r="H925" s="338"/>
      <c r="I925" s="338"/>
      <c r="J925" s="338"/>
    </row>
    <row r="926" spans="1:10" ht="15">
      <c r="A926" s="338"/>
      <c r="B926" s="338"/>
      <c r="C926" s="338"/>
      <c r="D926" s="338"/>
      <c r="E926" s="339"/>
      <c r="F926" s="339"/>
      <c r="G926" s="339"/>
      <c r="H926" s="338"/>
      <c r="I926" s="338"/>
      <c r="J926" s="338"/>
    </row>
    <row r="927" spans="1:10" ht="15">
      <c r="A927" s="338"/>
      <c r="B927" s="338"/>
      <c r="C927" s="338"/>
      <c r="D927" s="338"/>
      <c r="E927" s="339"/>
      <c r="F927" s="339"/>
      <c r="G927" s="339"/>
      <c r="H927" s="338"/>
      <c r="I927" s="338"/>
      <c r="J927" s="338"/>
    </row>
    <row r="928" spans="1:10" ht="15">
      <c r="A928" s="338"/>
      <c r="B928" s="338"/>
      <c r="C928" s="338"/>
      <c r="D928" s="338"/>
      <c r="E928" s="339"/>
      <c r="F928" s="339"/>
      <c r="G928" s="339"/>
      <c r="H928" s="338"/>
      <c r="I928" s="338"/>
      <c r="J928" s="338"/>
    </row>
    <row r="929" spans="1:10" ht="15">
      <c r="A929" s="338"/>
      <c r="B929" s="338"/>
      <c r="C929" s="338"/>
      <c r="D929" s="338"/>
      <c r="E929" s="339"/>
      <c r="F929" s="339"/>
      <c r="G929" s="339"/>
      <c r="H929" s="338"/>
      <c r="I929" s="338"/>
      <c r="J929" s="338"/>
    </row>
    <row r="930" spans="1:10" ht="15">
      <c r="A930" s="338"/>
      <c r="B930" s="338"/>
      <c r="C930" s="338"/>
      <c r="D930" s="338"/>
      <c r="E930" s="339"/>
      <c r="F930" s="339"/>
      <c r="G930" s="339"/>
      <c r="H930" s="338"/>
      <c r="I930" s="338"/>
      <c r="J930" s="338"/>
    </row>
    <row r="931" spans="1:10" ht="15">
      <c r="A931" s="338"/>
      <c r="B931" s="338"/>
      <c r="C931" s="338"/>
      <c r="D931" s="338"/>
      <c r="E931" s="339"/>
      <c r="F931" s="339"/>
      <c r="G931" s="339"/>
      <c r="H931" s="338"/>
      <c r="I931" s="338"/>
      <c r="J931" s="338"/>
    </row>
    <row r="932" spans="1:10" ht="15">
      <c r="A932" s="338"/>
      <c r="B932" s="338"/>
      <c r="C932" s="338"/>
      <c r="D932" s="338"/>
      <c r="E932" s="339"/>
      <c r="F932" s="339"/>
      <c r="G932" s="339"/>
      <c r="H932" s="338"/>
      <c r="I932" s="338"/>
      <c r="J932" s="338"/>
    </row>
    <row r="933" spans="1:10" ht="15">
      <c r="A933" s="338"/>
      <c r="B933" s="338"/>
      <c r="C933" s="338"/>
      <c r="D933" s="338"/>
      <c r="E933" s="339"/>
      <c r="F933" s="339"/>
      <c r="G933" s="339"/>
      <c r="H933" s="338"/>
      <c r="I933" s="338"/>
      <c r="J933" s="338"/>
    </row>
    <row r="934" spans="1:10" ht="15">
      <c r="A934" s="338"/>
      <c r="B934" s="338"/>
      <c r="C934" s="338"/>
      <c r="D934" s="338"/>
      <c r="E934" s="339"/>
      <c r="F934" s="339"/>
      <c r="G934" s="339"/>
      <c r="H934" s="338"/>
      <c r="I934" s="338"/>
      <c r="J934" s="338"/>
    </row>
    <row r="935" spans="1:10" ht="15">
      <c r="A935" s="338"/>
      <c r="B935" s="338"/>
      <c r="C935" s="338"/>
      <c r="D935" s="338"/>
      <c r="E935" s="339"/>
      <c r="F935" s="339"/>
      <c r="G935" s="339"/>
      <c r="H935" s="338"/>
      <c r="I935" s="338"/>
      <c r="J935" s="338"/>
    </row>
    <row r="936" spans="1:10" ht="15">
      <c r="A936" s="338"/>
      <c r="B936" s="338"/>
      <c r="C936" s="338"/>
      <c r="D936" s="338"/>
      <c r="E936" s="339"/>
      <c r="F936" s="339"/>
      <c r="G936" s="339"/>
      <c r="H936" s="338"/>
      <c r="I936" s="338"/>
      <c r="J936" s="338"/>
    </row>
    <row r="937" spans="1:10" ht="15">
      <c r="A937" s="338"/>
      <c r="B937" s="338"/>
      <c r="C937" s="338"/>
      <c r="D937" s="338"/>
      <c r="E937" s="339"/>
      <c r="F937" s="339"/>
      <c r="G937" s="339"/>
      <c r="H937" s="338"/>
      <c r="I937" s="338"/>
      <c r="J937" s="338"/>
    </row>
    <row r="938" spans="1:10" ht="15">
      <c r="A938" s="338"/>
      <c r="B938" s="338"/>
      <c r="C938" s="338"/>
      <c r="D938" s="338"/>
      <c r="E938" s="339"/>
      <c r="F938" s="339"/>
      <c r="G938" s="339"/>
      <c r="H938" s="338"/>
      <c r="I938" s="338"/>
      <c r="J938" s="338"/>
    </row>
    <row r="939" spans="1:10" ht="15">
      <c r="A939" s="338"/>
      <c r="B939" s="338"/>
      <c r="C939" s="338"/>
      <c r="D939" s="338"/>
      <c r="E939" s="339"/>
      <c r="F939" s="339"/>
      <c r="G939" s="339"/>
      <c r="H939" s="338"/>
      <c r="I939" s="338"/>
      <c r="J939" s="338"/>
    </row>
    <row r="940" spans="1:10" ht="15">
      <c r="A940" s="338"/>
      <c r="B940" s="338"/>
      <c r="C940" s="338"/>
      <c r="D940" s="338"/>
      <c r="E940" s="339"/>
      <c r="F940" s="339"/>
      <c r="G940" s="339"/>
      <c r="H940" s="338"/>
      <c r="I940" s="338"/>
      <c r="J940" s="338"/>
    </row>
    <row r="941" spans="1:10" ht="15">
      <c r="A941" s="338"/>
      <c r="B941" s="338"/>
      <c r="C941" s="338"/>
      <c r="D941" s="338"/>
      <c r="E941" s="339"/>
      <c r="F941" s="339"/>
      <c r="G941" s="339"/>
      <c r="H941" s="338"/>
      <c r="I941" s="338"/>
      <c r="J941" s="338"/>
    </row>
    <row r="942" spans="1:10" ht="15">
      <c r="A942" s="338"/>
      <c r="B942" s="338"/>
      <c r="C942" s="338"/>
      <c r="D942" s="338"/>
      <c r="E942" s="339"/>
      <c r="F942" s="339"/>
      <c r="G942" s="339"/>
      <c r="H942" s="338"/>
      <c r="I942" s="338"/>
      <c r="J942" s="338"/>
    </row>
    <row r="943" spans="1:10" ht="15">
      <c r="A943" s="338"/>
      <c r="B943" s="338"/>
      <c r="C943" s="338"/>
      <c r="D943" s="338"/>
      <c r="E943" s="339"/>
      <c r="F943" s="339"/>
      <c r="G943" s="339"/>
      <c r="H943" s="338"/>
      <c r="I943" s="338"/>
      <c r="J943" s="338"/>
    </row>
    <row r="944" spans="1:10" ht="15">
      <c r="A944" s="338"/>
      <c r="B944" s="338"/>
      <c r="C944" s="338"/>
      <c r="D944" s="338"/>
      <c r="E944" s="339"/>
      <c r="F944" s="339"/>
      <c r="G944" s="339"/>
      <c r="H944" s="338"/>
      <c r="I944" s="338"/>
      <c r="J944" s="338"/>
    </row>
    <row r="945" spans="1:10" ht="15">
      <c r="A945" s="338"/>
      <c r="B945" s="338"/>
      <c r="C945" s="338"/>
      <c r="D945" s="338"/>
      <c r="E945" s="339"/>
      <c r="F945" s="339"/>
      <c r="G945" s="339"/>
      <c r="H945" s="338"/>
      <c r="I945" s="338"/>
      <c r="J945" s="338"/>
    </row>
    <row r="946" spans="1:10" ht="15">
      <c r="A946" s="338"/>
      <c r="B946" s="338"/>
      <c r="C946" s="338"/>
      <c r="D946" s="338"/>
      <c r="E946" s="339"/>
      <c r="F946" s="339"/>
      <c r="G946" s="339"/>
      <c r="H946" s="338"/>
      <c r="I946" s="338"/>
      <c r="J946" s="338"/>
    </row>
    <row r="947" spans="1:10" ht="15">
      <c r="A947" s="338"/>
      <c r="B947" s="338"/>
      <c r="C947" s="338"/>
      <c r="D947" s="338"/>
      <c r="E947" s="339"/>
      <c r="F947" s="339"/>
      <c r="G947" s="339"/>
      <c r="H947" s="338"/>
      <c r="I947" s="338"/>
      <c r="J947" s="338"/>
    </row>
    <row r="948" spans="1:10" ht="15">
      <c r="A948" s="338"/>
      <c r="B948" s="338"/>
      <c r="C948" s="338"/>
      <c r="D948" s="338"/>
      <c r="E948" s="339"/>
      <c r="F948" s="339"/>
      <c r="G948" s="339"/>
      <c r="H948" s="338"/>
      <c r="I948" s="338"/>
      <c r="J948" s="338"/>
    </row>
    <row r="949" spans="1:10" ht="15">
      <c r="A949" s="338"/>
      <c r="B949" s="338"/>
      <c r="C949" s="338"/>
      <c r="D949" s="338"/>
      <c r="E949" s="339"/>
      <c r="F949" s="339"/>
      <c r="G949" s="339"/>
      <c r="H949" s="338"/>
      <c r="I949" s="338"/>
      <c r="J949" s="338"/>
    </row>
    <row r="950" spans="1:10" ht="15">
      <c r="A950" s="338"/>
      <c r="B950" s="338"/>
      <c r="C950" s="338"/>
      <c r="D950" s="338"/>
      <c r="E950" s="339"/>
      <c r="F950" s="339"/>
      <c r="G950" s="339"/>
      <c r="H950" s="338"/>
      <c r="I950" s="338"/>
      <c r="J950" s="338"/>
    </row>
    <row r="951" spans="1:10" ht="15">
      <c r="A951" s="338"/>
      <c r="B951" s="338"/>
      <c r="C951" s="338"/>
      <c r="D951" s="338"/>
      <c r="E951" s="339"/>
      <c r="F951" s="339"/>
      <c r="G951" s="339"/>
      <c r="H951" s="338"/>
      <c r="I951" s="338"/>
      <c r="J951" s="338"/>
    </row>
    <row r="952" spans="1:10" ht="15">
      <c r="A952" s="338"/>
      <c r="B952" s="338"/>
      <c r="C952" s="338"/>
      <c r="D952" s="338"/>
      <c r="E952" s="339"/>
      <c r="F952" s="339"/>
      <c r="G952" s="339"/>
      <c r="H952" s="338"/>
      <c r="I952" s="338"/>
      <c r="J952" s="338"/>
    </row>
    <row r="953" spans="1:10" ht="15">
      <c r="A953" s="338"/>
      <c r="B953" s="338"/>
      <c r="C953" s="338"/>
      <c r="D953" s="338"/>
      <c r="E953" s="339"/>
      <c r="F953" s="339"/>
      <c r="G953" s="339"/>
      <c r="H953" s="338"/>
      <c r="I953" s="338"/>
      <c r="J953" s="338"/>
    </row>
    <row r="954" spans="1:10" ht="15">
      <c r="A954" s="338"/>
      <c r="B954" s="338"/>
      <c r="C954" s="338"/>
      <c r="D954" s="338"/>
      <c r="E954" s="339"/>
      <c r="F954" s="339"/>
      <c r="G954" s="339"/>
      <c r="H954" s="338"/>
      <c r="I954" s="338"/>
      <c r="J954" s="338"/>
    </row>
    <row r="955" spans="1:10" ht="15">
      <c r="A955" s="338"/>
      <c r="B955" s="338"/>
      <c r="C955" s="338"/>
      <c r="D955" s="338"/>
      <c r="E955" s="339"/>
      <c r="F955" s="339"/>
      <c r="G955" s="339"/>
      <c r="H955" s="338"/>
      <c r="I955" s="338"/>
      <c r="J955" s="338"/>
    </row>
    <row r="956" spans="1:10" ht="15">
      <c r="A956" s="338"/>
      <c r="B956" s="338"/>
      <c r="C956" s="338"/>
      <c r="D956" s="338"/>
      <c r="E956" s="339"/>
      <c r="F956" s="339"/>
      <c r="G956" s="339"/>
      <c r="H956" s="338"/>
      <c r="I956" s="338"/>
      <c r="J956" s="338"/>
    </row>
    <row r="957" spans="1:10" ht="15">
      <c r="A957" s="338"/>
      <c r="B957" s="338"/>
      <c r="C957" s="338"/>
      <c r="D957" s="338"/>
      <c r="E957" s="339"/>
      <c r="F957" s="339"/>
      <c r="G957" s="339"/>
      <c r="H957" s="338"/>
      <c r="I957" s="338"/>
      <c r="J957" s="338"/>
    </row>
    <row r="958" spans="1:10" ht="15">
      <c r="A958" s="338"/>
      <c r="B958" s="338"/>
      <c r="C958" s="338"/>
      <c r="D958" s="338"/>
      <c r="E958" s="339"/>
      <c r="F958" s="339"/>
      <c r="G958" s="339"/>
      <c r="H958" s="338"/>
      <c r="I958" s="338"/>
      <c r="J958" s="338"/>
    </row>
    <row r="959" spans="1:10" ht="15">
      <c r="A959" s="338"/>
      <c r="B959" s="338"/>
      <c r="C959" s="338"/>
      <c r="D959" s="338"/>
      <c r="E959" s="339"/>
      <c r="F959" s="339"/>
      <c r="G959" s="339"/>
      <c r="H959" s="338"/>
      <c r="I959" s="338"/>
      <c r="J959" s="338"/>
    </row>
    <row r="960" spans="1:10" ht="15">
      <c r="A960" s="338"/>
      <c r="B960" s="338"/>
      <c r="C960" s="338"/>
      <c r="D960" s="338"/>
      <c r="E960" s="339"/>
      <c r="F960" s="339"/>
      <c r="G960" s="339"/>
      <c r="H960" s="338"/>
      <c r="I960" s="338"/>
      <c r="J960" s="338"/>
    </row>
    <row r="961" spans="1:10" ht="15">
      <c r="A961" s="338"/>
      <c r="B961" s="338"/>
      <c r="C961" s="338"/>
      <c r="D961" s="338"/>
      <c r="E961" s="339"/>
      <c r="F961" s="339"/>
      <c r="G961" s="339"/>
      <c r="H961" s="338"/>
      <c r="I961" s="338"/>
      <c r="J961" s="338"/>
    </row>
    <row r="962" spans="1:10" ht="15">
      <c r="A962" s="338"/>
      <c r="B962" s="338"/>
      <c r="C962" s="338"/>
      <c r="D962" s="338"/>
      <c r="E962" s="339"/>
      <c r="F962" s="339"/>
      <c r="G962" s="339"/>
      <c r="H962" s="338"/>
      <c r="I962" s="338"/>
      <c r="J962" s="338"/>
    </row>
    <row r="963" spans="1:10" ht="15">
      <c r="A963" s="338"/>
      <c r="B963" s="338"/>
      <c r="C963" s="338"/>
      <c r="D963" s="338"/>
      <c r="E963" s="339"/>
      <c r="F963" s="339"/>
      <c r="G963" s="339"/>
      <c r="H963" s="338"/>
      <c r="I963" s="338"/>
      <c r="J963" s="338"/>
    </row>
    <row r="964" spans="1:10" ht="15">
      <c r="A964" s="338"/>
      <c r="B964" s="338"/>
      <c r="C964" s="338"/>
      <c r="D964" s="338"/>
      <c r="E964" s="339"/>
      <c r="F964" s="339"/>
      <c r="G964" s="339"/>
      <c r="H964" s="338"/>
      <c r="I964" s="338"/>
      <c r="J964" s="338"/>
    </row>
    <row r="965" spans="1:10" ht="15">
      <c r="A965" s="338"/>
      <c r="B965" s="338"/>
      <c r="C965" s="338"/>
      <c r="D965" s="338"/>
      <c r="E965" s="339"/>
      <c r="F965" s="339"/>
      <c r="G965" s="339"/>
      <c r="H965" s="338"/>
      <c r="I965" s="338"/>
      <c r="J965" s="338"/>
    </row>
    <row r="966" spans="1:10" ht="15">
      <c r="A966" s="338"/>
      <c r="B966" s="338"/>
      <c r="C966" s="338"/>
      <c r="D966" s="338"/>
      <c r="E966" s="339"/>
      <c r="F966" s="339"/>
      <c r="G966" s="339"/>
      <c r="H966" s="338"/>
      <c r="I966" s="338"/>
      <c r="J966" s="338"/>
    </row>
    <row r="967" spans="1:10" ht="15">
      <c r="A967" s="338"/>
      <c r="B967" s="338"/>
      <c r="C967" s="338"/>
      <c r="D967" s="338"/>
      <c r="E967" s="339"/>
      <c r="F967" s="339"/>
      <c r="G967" s="339"/>
      <c r="H967" s="338"/>
      <c r="I967" s="338"/>
      <c r="J967" s="338"/>
    </row>
    <row r="968" spans="1:10" ht="15">
      <c r="A968" s="338"/>
      <c r="B968" s="338"/>
      <c r="C968" s="338"/>
      <c r="D968" s="338"/>
      <c r="E968" s="339"/>
      <c r="F968" s="339"/>
      <c r="G968" s="339"/>
      <c r="H968" s="338"/>
      <c r="I968" s="338"/>
      <c r="J968" s="338"/>
    </row>
    <row r="969" spans="1:10" ht="15">
      <c r="A969" s="338"/>
      <c r="B969" s="338"/>
      <c r="C969" s="338"/>
      <c r="D969" s="338"/>
      <c r="E969" s="339"/>
      <c r="F969" s="339"/>
      <c r="G969" s="339"/>
      <c r="H969" s="338"/>
      <c r="I969" s="338"/>
      <c r="J969" s="338"/>
    </row>
    <row r="970" spans="1:10" ht="15">
      <c r="A970" s="338"/>
      <c r="B970" s="338"/>
      <c r="C970" s="338"/>
      <c r="D970" s="338"/>
      <c r="E970" s="339"/>
      <c r="F970" s="339"/>
      <c r="G970" s="339"/>
      <c r="H970" s="338"/>
      <c r="I970" s="338"/>
      <c r="J970" s="338"/>
    </row>
    <row r="971" spans="1:10" ht="15">
      <c r="A971" s="338"/>
      <c r="B971" s="338"/>
      <c r="C971" s="338"/>
      <c r="D971" s="338"/>
      <c r="E971" s="339"/>
      <c r="F971" s="339"/>
      <c r="G971" s="339"/>
      <c r="H971" s="338"/>
      <c r="I971" s="338"/>
      <c r="J971" s="338"/>
    </row>
    <row r="972" spans="1:10" ht="15">
      <c r="A972" s="338"/>
      <c r="B972" s="338"/>
      <c r="C972" s="338"/>
      <c r="D972" s="338"/>
      <c r="E972" s="339"/>
      <c r="F972" s="339"/>
      <c r="G972" s="339"/>
      <c r="H972" s="338"/>
      <c r="I972" s="338"/>
      <c r="J972" s="338"/>
    </row>
    <row r="973" spans="1:10" ht="15">
      <c r="A973" s="338"/>
      <c r="B973" s="338"/>
      <c r="C973" s="338"/>
      <c r="D973" s="338"/>
      <c r="E973" s="339"/>
      <c r="F973" s="339"/>
      <c r="G973" s="339"/>
      <c r="H973" s="338"/>
      <c r="I973" s="338"/>
      <c r="J973" s="338"/>
    </row>
    <row r="974" spans="1:10" ht="15">
      <c r="A974" s="338"/>
      <c r="B974" s="338"/>
      <c r="C974" s="338"/>
      <c r="D974" s="338"/>
      <c r="E974" s="339"/>
      <c r="F974" s="339"/>
      <c r="G974" s="339"/>
      <c r="H974" s="338"/>
      <c r="I974" s="338"/>
      <c r="J974" s="338"/>
    </row>
    <row r="975" spans="1:10" ht="15">
      <c r="A975" s="338"/>
      <c r="B975" s="338"/>
      <c r="C975" s="338"/>
      <c r="D975" s="338"/>
      <c r="E975" s="339"/>
      <c r="F975" s="339"/>
      <c r="G975" s="339"/>
      <c r="H975" s="338"/>
      <c r="I975" s="338"/>
      <c r="J975" s="338"/>
    </row>
    <row r="976" spans="1:10" ht="15">
      <c r="A976" s="338"/>
      <c r="B976" s="338"/>
      <c r="C976" s="338"/>
      <c r="D976" s="338"/>
      <c r="E976" s="339"/>
      <c r="F976" s="339"/>
      <c r="G976" s="339"/>
      <c r="H976" s="338"/>
      <c r="I976" s="338"/>
      <c r="J976" s="338"/>
    </row>
    <row r="977" spans="1:10" ht="15">
      <c r="A977" s="338"/>
      <c r="B977" s="338"/>
      <c r="C977" s="338"/>
      <c r="D977" s="338"/>
      <c r="E977" s="339"/>
      <c r="F977" s="339"/>
      <c r="G977" s="339"/>
      <c r="H977" s="338"/>
      <c r="I977" s="338"/>
      <c r="J977" s="338"/>
    </row>
    <row r="978" spans="1:10" ht="15">
      <c r="A978" s="338"/>
      <c r="B978" s="338"/>
      <c r="C978" s="338"/>
      <c r="D978" s="338"/>
      <c r="E978" s="339"/>
      <c r="F978" s="339"/>
      <c r="G978" s="339"/>
      <c r="H978" s="338"/>
      <c r="I978" s="338"/>
      <c r="J978" s="338"/>
    </row>
    <row r="979" spans="1:10" ht="15">
      <c r="A979" s="338"/>
      <c r="B979" s="338"/>
      <c r="C979" s="338"/>
      <c r="D979" s="338"/>
      <c r="E979" s="339"/>
      <c r="F979" s="339"/>
      <c r="G979" s="339"/>
      <c r="H979" s="338"/>
      <c r="I979" s="338"/>
      <c r="J979" s="338"/>
    </row>
    <row r="980" spans="1:10" ht="15">
      <c r="A980" s="338"/>
      <c r="B980" s="338"/>
      <c r="C980" s="338"/>
      <c r="D980" s="338"/>
      <c r="E980" s="339"/>
      <c r="F980" s="339"/>
      <c r="G980" s="339"/>
      <c r="H980" s="338"/>
      <c r="I980" s="338"/>
      <c r="J980" s="338"/>
    </row>
    <row r="981" spans="1:10" ht="15">
      <c r="A981" s="338"/>
      <c r="B981" s="338"/>
      <c r="C981" s="338"/>
      <c r="D981" s="338"/>
      <c r="E981" s="339"/>
      <c r="F981" s="339"/>
      <c r="G981" s="339"/>
      <c r="H981" s="338"/>
      <c r="I981" s="338"/>
      <c r="J981" s="338"/>
    </row>
    <row r="982" spans="1:10" ht="15">
      <c r="A982" s="338"/>
      <c r="B982" s="338"/>
      <c r="C982" s="338"/>
      <c r="D982" s="338"/>
      <c r="E982" s="339"/>
      <c r="F982" s="339"/>
      <c r="G982" s="339"/>
      <c r="H982" s="338"/>
      <c r="I982" s="338"/>
      <c r="J982" s="338"/>
    </row>
    <row r="983" spans="1:10" ht="15">
      <c r="A983" s="338"/>
      <c r="B983" s="338"/>
      <c r="C983" s="338"/>
      <c r="D983" s="338"/>
      <c r="E983" s="339"/>
      <c r="F983" s="339"/>
      <c r="G983" s="339"/>
      <c r="H983" s="338"/>
      <c r="I983" s="338"/>
      <c r="J983" s="338"/>
    </row>
    <row r="984" spans="1:10" ht="15">
      <c r="A984" s="338"/>
      <c r="B984" s="338"/>
      <c r="C984" s="338"/>
      <c r="D984" s="338"/>
      <c r="E984" s="339"/>
      <c r="F984" s="339"/>
      <c r="G984" s="339"/>
      <c r="H984" s="338"/>
      <c r="I984" s="338"/>
      <c r="J984" s="338"/>
    </row>
    <row r="985" spans="1:10" ht="15">
      <c r="A985" s="338"/>
      <c r="B985" s="338"/>
      <c r="C985" s="338"/>
      <c r="D985" s="338"/>
      <c r="E985" s="339"/>
      <c r="F985" s="339"/>
      <c r="G985" s="339"/>
      <c r="H985" s="338"/>
      <c r="I985" s="338"/>
      <c r="J985" s="338"/>
    </row>
    <row r="986" spans="1:10" ht="15">
      <c r="A986" s="338"/>
      <c r="B986" s="338"/>
      <c r="C986" s="338"/>
      <c r="D986" s="338"/>
      <c r="E986" s="339"/>
      <c r="F986" s="339"/>
      <c r="G986" s="339"/>
      <c r="H986" s="338"/>
      <c r="I986" s="338"/>
      <c r="J986" s="338"/>
    </row>
    <row r="987" spans="1:10" ht="15">
      <c r="A987" s="338"/>
      <c r="B987" s="338"/>
      <c r="C987" s="338"/>
      <c r="D987" s="338"/>
      <c r="E987" s="339"/>
      <c r="F987" s="339"/>
      <c r="G987" s="339"/>
      <c r="H987" s="338"/>
      <c r="I987" s="338"/>
      <c r="J987" s="338"/>
    </row>
    <row r="988" spans="1:10" ht="15">
      <c r="A988" s="338"/>
      <c r="B988" s="338"/>
      <c r="C988" s="338"/>
      <c r="D988" s="338"/>
      <c r="E988" s="339"/>
      <c r="F988" s="339"/>
      <c r="G988" s="339"/>
      <c r="H988" s="338"/>
      <c r="I988" s="338"/>
      <c r="J988" s="338"/>
    </row>
    <row r="989" spans="1:10" ht="15">
      <c r="A989" s="338"/>
      <c r="B989" s="338"/>
      <c r="C989" s="338"/>
      <c r="D989" s="338"/>
      <c r="E989" s="339"/>
      <c r="F989" s="339"/>
      <c r="G989" s="339"/>
      <c r="H989" s="338"/>
      <c r="I989" s="338"/>
      <c r="J989" s="338"/>
    </row>
    <row r="990" spans="1:10" ht="15">
      <c r="A990" s="338"/>
      <c r="B990" s="338"/>
      <c r="C990" s="338"/>
      <c r="D990" s="338"/>
      <c r="E990" s="339"/>
      <c r="F990" s="339"/>
      <c r="G990" s="339"/>
      <c r="H990" s="338"/>
      <c r="I990" s="338"/>
      <c r="J990" s="338"/>
    </row>
    <row r="991" spans="1:10" ht="15">
      <c r="A991" s="338"/>
      <c r="B991" s="338"/>
      <c r="C991" s="338"/>
      <c r="D991" s="338"/>
      <c r="E991" s="339"/>
      <c r="F991" s="339"/>
      <c r="G991" s="339"/>
      <c r="H991" s="338"/>
      <c r="I991" s="338"/>
      <c r="J991" s="338"/>
    </row>
    <row r="992" spans="1:10" ht="15">
      <c r="A992" s="338"/>
      <c r="B992" s="338"/>
      <c r="C992" s="338"/>
      <c r="D992" s="338"/>
      <c r="E992" s="339"/>
      <c r="F992" s="339"/>
      <c r="G992" s="339"/>
      <c r="H992" s="338"/>
      <c r="I992" s="338"/>
      <c r="J992" s="338"/>
    </row>
    <row r="993" spans="1:10" ht="15">
      <c r="A993" s="338"/>
      <c r="B993" s="338"/>
      <c r="C993" s="338"/>
      <c r="D993" s="338"/>
      <c r="E993" s="339"/>
      <c r="F993" s="339"/>
      <c r="G993" s="339"/>
      <c r="H993" s="338"/>
      <c r="I993" s="338"/>
      <c r="J993" s="338"/>
    </row>
    <row r="994" spans="1:10" ht="15">
      <c r="A994" s="338"/>
      <c r="B994" s="338"/>
      <c r="C994" s="338"/>
      <c r="D994" s="338"/>
      <c r="E994" s="339"/>
      <c r="F994" s="339"/>
      <c r="G994" s="339"/>
      <c r="H994" s="338"/>
      <c r="I994" s="338"/>
      <c r="J994" s="338"/>
    </row>
    <row r="995" spans="1:10" ht="15">
      <c r="A995" s="338"/>
      <c r="B995" s="338"/>
      <c r="C995" s="338"/>
      <c r="D995" s="338"/>
      <c r="E995" s="339"/>
      <c r="F995" s="339"/>
      <c r="G995" s="339"/>
      <c r="H995" s="338"/>
      <c r="I995" s="338"/>
      <c r="J995" s="338"/>
    </row>
    <row r="996" spans="1:10" ht="15">
      <c r="A996" s="338"/>
      <c r="B996" s="338"/>
      <c r="C996" s="338"/>
      <c r="D996" s="338"/>
      <c r="E996" s="339"/>
      <c r="F996" s="339"/>
      <c r="G996" s="339"/>
      <c r="H996" s="338"/>
      <c r="I996" s="338"/>
      <c r="J996" s="338"/>
    </row>
    <row r="997" spans="1:10" ht="15">
      <c r="A997" s="338"/>
      <c r="B997" s="338"/>
      <c r="C997" s="338"/>
      <c r="D997" s="338"/>
      <c r="E997" s="339"/>
      <c r="F997" s="339"/>
      <c r="G997" s="339"/>
      <c r="H997" s="338"/>
      <c r="I997" s="338"/>
      <c r="J997" s="338"/>
    </row>
    <row r="998" spans="1:10" ht="15">
      <c r="A998" s="338"/>
      <c r="B998" s="338"/>
      <c r="C998" s="338"/>
      <c r="D998" s="338"/>
      <c r="E998" s="339"/>
      <c r="F998" s="339"/>
      <c r="G998" s="339"/>
      <c r="H998" s="338"/>
      <c r="I998" s="338"/>
      <c r="J998" s="338"/>
    </row>
    <row r="999" spans="1:10" ht="15">
      <c r="A999" s="338"/>
      <c r="B999" s="338"/>
      <c r="C999" s="338"/>
      <c r="D999" s="338"/>
      <c r="E999" s="339"/>
      <c r="F999" s="339"/>
      <c r="G999" s="339"/>
      <c r="H999" s="338"/>
      <c r="I999" s="338"/>
      <c r="J999" s="338"/>
    </row>
    <row r="1000" spans="1:10" ht="15">
      <c r="A1000" s="338"/>
      <c r="B1000" s="338"/>
      <c r="C1000" s="338"/>
      <c r="D1000" s="338"/>
      <c r="E1000" s="339"/>
      <c r="F1000" s="339"/>
      <c r="G1000" s="339"/>
      <c r="H1000" s="338"/>
      <c r="I1000" s="338"/>
      <c r="J1000" s="338"/>
    </row>
  </sheetData>
  <mergeCells count="35">
    <mergeCell ref="C34:D34"/>
    <mergeCell ref="F16:F17"/>
    <mergeCell ref="G16:G17"/>
    <mergeCell ref="H16:H17"/>
    <mergeCell ref="I16:I17"/>
    <mergeCell ref="G18:G24"/>
    <mergeCell ref="H18:H24"/>
    <mergeCell ref="I18:I24"/>
    <mergeCell ref="I2:I3"/>
    <mergeCell ref="I4:I5"/>
    <mergeCell ref="I6:I7"/>
    <mergeCell ref="F4:F5"/>
    <mergeCell ref="F6:F7"/>
    <mergeCell ref="A18:A24"/>
    <mergeCell ref="A2:A3"/>
    <mergeCell ref="F2:F3"/>
    <mergeCell ref="G2:G3"/>
    <mergeCell ref="H2:H3"/>
    <mergeCell ref="F8:F10"/>
    <mergeCell ref="F12:F14"/>
    <mergeCell ref="G12:G14"/>
    <mergeCell ref="H12:H14"/>
    <mergeCell ref="F18:F24"/>
    <mergeCell ref="I8:I10"/>
    <mergeCell ref="A4:A7"/>
    <mergeCell ref="A8:A10"/>
    <mergeCell ref="A12:A14"/>
    <mergeCell ref="A16:A17"/>
    <mergeCell ref="I12:I14"/>
    <mergeCell ref="G4:G5"/>
    <mergeCell ref="H4:H5"/>
    <mergeCell ref="G6:G7"/>
    <mergeCell ref="H6:H7"/>
    <mergeCell ref="G8:G10"/>
    <mergeCell ref="H8:H10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2"/>
  <sheetViews>
    <sheetView workbookViewId="0"/>
  </sheetViews>
  <sheetFormatPr baseColWidth="10" defaultColWidth="14.42578125" defaultRowHeight="15.75" customHeight="1"/>
  <cols>
    <col min="1" max="1" width="37.140625" customWidth="1"/>
    <col min="2" max="2" width="39.85546875" customWidth="1"/>
    <col min="3" max="3" width="8.5703125" customWidth="1"/>
    <col min="4" max="4" width="8" customWidth="1"/>
    <col min="5" max="8" width="11.42578125" customWidth="1"/>
    <col min="9" max="9" width="12.140625" customWidth="1"/>
    <col min="10" max="10" width="18.7109375" customWidth="1"/>
    <col min="11" max="11" width="23.42578125" customWidth="1"/>
    <col min="12" max="26" width="10" customWidth="1"/>
  </cols>
  <sheetData>
    <row r="1" spans="1:11" ht="30" customHeight="1">
      <c r="A1" s="316" t="s">
        <v>87</v>
      </c>
      <c r="B1" s="317" t="s">
        <v>255</v>
      </c>
      <c r="C1" s="317" t="s">
        <v>189</v>
      </c>
      <c r="D1" s="317" t="s">
        <v>89</v>
      </c>
      <c r="E1" s="318" t="s">
        <v>256</v>
      </c>
      <c r="F1" s="340" t="s">
        <v>291</v>
      </c>
      <c r="G1" s="319" t="s">
        <v>258</v>
      </c>
      <c r="H1" s="320" t="s">
        <v>259</v>
      </c>
      <c r="I1" s="321" t="s">
        <v>260</v>
      </c>
      <c r="J1" s="322" t="s">
        <v>261</v>
      </c>
      <c r="K1" s="341" t="s">
        <v>292</v>
      </c>
    </row>
    <row r="2" spans="1:11" ht="15">
      <c r="A2" s="429" t="s">
        <v>293</v>
      </c>
      <c r="B2" s="23" t="s">
        <v>294</v>
      </c>
      <c r="C2" s="23" t="s">
        <v>7</v>
      </c>
      <c r="D2" s="23">
        <v>1</v>
      </c>
      <c r="E2" s="342">
        <v>48</v>
      </c>
      <c r="F2" s="436">
        <f>SUMPRODUCT((D2:D3),(E2:E3))</f>
        <v>0</v>
      </c>
      <c r="G2" s="430" t="s">
        <v>295</v>
      </c>
      <c r="H2" s="430" t="s">
        <v>295</v>
      </c>
      <c r="I2" s="439" t="s">
        <v>295</v>
      </c>
      <c r="J2" s="23" t="s">
        <v>296</v>
      </c>
      <c r="K2" s="343"/>
    </row>
    <row r="3" spans="1:11" ht="15">
      <c r="A3" s="428"/>
      <c r="B3" s="23" t="s">
        <v>294</v>
      </c>
      <c r="C3" s="23" t="s">
        <v>6</v>
      </c>
      <c r="D3" s="23">
        <v>-1</v>
      </c>
      <c r="E3" s="342">
        <v>48</v>
      </c>
      <c r="F3" s="428"/>
      <c r="G3" s="428"/>
      <c r="H3" s="428"/>
      <c r="I3" s="428"/>
      <c r="J3" s="325" t="s">
        <v>297</v>
      </c>
      <c r="K3" s="343"/>
    </row>
    <row r="4" spans="1:11" ht="15">
      <c r="A4" s="429" t="s">
        <v>298</v>
      </c>
      <c r="B4" s="23" t="s">
        <v>299</v>
      </c>
      <c r="C4" s="23" t="s">
        <v>6</v>
      </c>
      <c r="D4" s="23">
        <v>1</v>
      </c>
      <c r="E4" s="342">
        <v>100.8</v>
      </c>
      <c r="F4" s="436">
        <f>SUMPRODUCT((D4:D5),(E4:E5))</f>
        <v>199.2</v>
      </c>
      <c r="G4" s="430">
        <v>199.2</v>
      </c>
      <c r="H4" s="430" t="s">
        <v>101</v>
      </c>
      <c r="I4" s="432">
        <v>44113</v>
      </c>
      <c r="J4" s="23" t="s">
        <v>296</v>
      </c>
      <c r="K4" s="343"/>
    </row>
    <row r="5" spans="1:11" ht="15">
      <c r="A5" s="428"/>
      <c r="B5" s="23" t="s">
        <v>300</v>
      </c>
      <c r="C5" s="23" t="s">
        <v>6</v>
      </c>
      <c r="D5" s="23">
        <v>1</v>
      </c>
      <c r="E5" s="342">
        <v>98.4</v>
      </c>
      <c r="F5" s="428"/>
      <c r="G5" s="428"/>
      <c r="H5" s="428"/>
      <c r="I5" s="428"/>
      <c r="J5" s="23" t="s">
        <v>296</v>
      </c>
      <c r="K5" s="343"/>
    </row>
    <row r="6" spans="1:11" ht="15">
      <c r="A6" s="429" t="s">
        <v>301</v>
      </c>
      <c r="B6" s="23" t="s">
        <v>302</v>
      </c>
      <c r="C6" s="23" t="s">
        <v>7</v>
      </c>
      <c r="D6" s="23">
        <v>1</v>
      </c>
      <c r="E6" s="344">
        <v>51.6</v>
      </c>
      <c r="F6" s="436">
        <f>SUMPRODUCT((D6:D7),(E6:E7))</f>
        <v>68.400000000000006</v>
      </c>
      <c r="G6" s="437"/>
      <c r="H6" s="437"/>
      <c r="I6" s="440"/>
      <c r="J6" s="345" t="s">
        <v>296</v>
      </c>
      <c r="K6" s="343"/>
    </row>
    <row r="7" spans="1:11" ht="15">
      <c r="A7" s="428"/>
      <c r="B7" s="23" t="s">
        <v>303</v>
      </c>
      <c r="C7" s="23" t="s">
        <v>281</v>
      </c>
      <c r="D7" s="23">
        <v>2</v>
      </c>
      <c r="E7" s="344">
        <v>8.4</v>
      </c>
      <c r="F7" s="428"/>
      <c r="G7" s="428"/>
      <c r="H7" s="428"/>
      <c r="I7" s="428"/>
      <c r="J7" s="325" t="s">
        <v>264</v>
      </c>
      <c r="K7" s="343"/>
    </row>
    <row r="8" spans="1:11" ht="15">
      <c r="A8" s="429" t="s">
        <v>278</v>
      </c>
      <c r="B8" s="23" t="s">
        <v>304</v>
      </c>
      <c r="C8" s="23" t="s">
        <v>305</v>
      </c>
      <c r="D8" s="23">
        <v>1</v>
      </c>
      <c r="E8" s="342">
        <v>43.2</v>
      </c>
      <c r="F8" s="436">
        <f>SUMPRODUCT((D8:D9),(E8:E9))</f>
        <v>60</v>
      </c>
      <c r="G8" s="430">
        <v>60</v>
      </c>
      <c r="H8" s="430" t="s">
        <v>101</v>
      </c>
      <c r="I8" s="426">
        <v>44110</v>
      </c>
      <c r="J8" s="345" t="s">
        <v>296</v>
      </c>
      <c r="K8" s="343"/>
    </row>
    <row r="9" spans="1:11" ht="15">
      <c r="A9" s="428"/>
      <c r="B9" s="23" t="s">
        <v>303</v>
      </c>
      <c r="C9" s="23" t="s">
        <v>281</v>
      </c>
      <c r="D9" s="23">
        <v>2</v>
      </c>
      <c r="E9" s="342">
        <v>8.4</v>
      </c>
      <c r="F9" s="428"/>
      <c r="G9" s="428"/>
      <c r="H9" s="428"/>
      <c r="I9" s="428"/>
      <c r="J9" s="325" t="s">
        <v>264</v>
      </c>
      <c r="K9" s="343"/>
    </row>
    <row r="10" spans="1:11" ht="15">
      <c r="A10" s="429" t="s">
        <v>306</v>
      </c>
      <c r="B10" s="23" t="s">
        <v>307</v>
      </c>
      <c r="C10" s="23" t="s">
        <v>6</v>
      </c>
      <c r="D10" s="23">
        <v>1</v>
      </c>
      <c r="E10" s="342">
        <v>57.6</v>
      </c>
      <c r="F10" s="436">
        <f>SUMPRODUCT((D10:D13),(E10:E13))</f>
        <v>168</v>
      </c>
      <c r="G10" s="430">
        <v>168</v>
      </c>
      <c r="H10" s="430" t="s">
        <v>101</v>
      </c>
      <c r="I10" s="426">
        <v>44117</v>
      </c>
      <c r="J10" s="345" t="s">
        <v>296</v>
      </c>
      <c r="K10" s="343"/>
    </row>
    <row r="11" spans="1:11" ht="15">
      <c r="A11" s="427"/>
      <c r="B11" s="23" t="s">
        <v>303</v>
      </c>
      <c r="C11" s="23" t="s">
        <v>281</v>
      </c>
      <c r="D11" s="23">
        <v>5</v>
      </c>
      <c r="E11" s="342">
        <v>8.4</v>
      </c>
      <c r="F11" s="427"/>
      <c r="G11" s="427"/>
      <c r="H11" s="427"/>
      <c r="I11" s="427"/>
      <c r="J11" s="325" t="s">
        <v>308</v>
      </c>
      <c r="K11" s="343"/>
    </row>
    <row r="12" spans="1:11" ht="25.5">
      <c r="A12" s="427"/>
      <c r="B12" s="23" t="s">
        <v>302</v>
      </c>
      <c r="C12" s="23" t="s">
        <v>6</v>
      </c>
      <c r="D12" s="23">
        <v>1</v>
      </c>
      <c r="E12" s="342">
        <v>51.6</v>
      </c>
      <c r="F12" s="427"/>
      <c r="G12" s="427"/>
      <c r="H12" s="427"/>
      <c r="I12" s="427"/>
      <c r="J12" s="345" t="s">
        <v>296</v>
      </c>
      <c r="K12" s="346" t="s">
        <v>309</v>
      </c>
    </row>
    <row r="13" spans="1:11" ht="15">
      <c r="A13" s="428"/>
      <c r="B13" s="23" t="s">
        <v>310</v>
      </c>
      <c r="C13" s="23" t="s">
        <v>305</v>
      </c>
      <c r="D13" s="23">
        <v>1</v>
      </c>
      <c r="E13" s="347">
        <v>16.8</v>
      </c>
      <c r="F13" s="428"/>
      <c r="G13" s="428"/>
      <c r="H13" s="428"/>
      <c r="I13" s="428"/>
      <c r="J13" s="325" t="s">
        <v>308</v>
      </c>
      <c r="K13" s="343"/>
    </row>
    <row r="14" spans="1:11" ht="15">
      <c r="A14" s="23" t="s">
        <v>275</v>
      </c>
      <c r="B14" s="23" t="s">
        <v>303</v>
      </c>
      <c r="C14" s="23" t="s">
        <v>281</v>
      </c>
      <c r="D14" s="23">
        <v>3</v>
      </c>
      <c r="E14" s="342">
        <v>8.4</v>
      </c>
      <c r="F14" s="348">
        <f t="shared" ref="F14:F15" si="0">PRODUCT(D14,E14)</f>
        <v>25.200000000000003</v>
      </c>
      <c r="G14" s="328">
        <v>25.2</v>
      </c>
      <c r="H14" s="328" t="s">
        <v>106</v>
      </c>
      <c r="I14" s="330">
        <v>44092</v>
      </c>
      <c r="J14" s="325" t="s">
        <v>264</v>
      </c>
      <c r="K14" s="343"/>
    </row>
    <row r="15" spans="1:11" ht="15">
      <c r="A15" s="23" t="s">
        <v>311</v>
      </c>
      <c r="B15" s="23" t="s">
        <v>303</v>
      </c>
      <c r="C15" s="23" t="s">
        <v>312</v>
      </c>
      <c r="D15" s="23">
        <v>1</v>
      </c>
      <c r="E15" s="342">
        <v>8.4</v>
      </c>
      <c r="F15" s="348">
        <f t="shared" si="0"/>
        <v>8.4</v>
      </c>
      <c r="G15" s="328">
        <v>8.4</v>
      </c>
      <c r="H15" s="328" t="s">
        <v>101</v>
      </c>
      <c r="I15" s="330">
        <v>44109</v>
      </c>
      <c r="J15" s="325" t="s">
        <v>264</v>
      </c>
      <c r="K15" s="343"/>
    </row>
    <row r="16" spans="1:11" ht="15">
      <c r="A16" s="429" t="s">
        <v>313</v>
      </c>
      <c r="B16" s="23" t="s">
        <v>304</v>
      </c>
      <c r="C16" s="23" t="s">
        <v>3</v>
      </c>
      <c r="D16" s="23">
        <v>1</v>
      </c>
      <c r="E16" s="342">
        <v>0</v>
      </c>
      <c r="F16" s="436">
        <f>SUMPRODUCT((D16:D27),(E16:E27))</f>
        <v>244.8</v>
      </c>
      <c r="G16" s="430">
        <v>129.6</v>
      </c>
      <c r="H16" s="430" t="s">
        <v>101</v>
      </c>
      <c r="I16" s="426">
        <v>44096</v>
      </c>
      <c r="J16" s="345" t="s">
        <v>296</v>
      </c>
      <c r="K16" s="346" t="s">
        <v>314</v>
      </c>
    </row>
    <row r="17" spans="1:11" ht="15">
      <c r="A17" s="427"/>
      <c r="B17" s="23" t="s">
        <v>315</v>
      </c>
      <c r="C17" s="23" t="s">
        <v>4</v>
      </c>
      <c r="D17" s="23">
        <v>1</v>
      </c>
      <c r="E17" s="342">
        <v>57.6</v>
      </c>
      <c r="F17" s="427"/>
      <c r="G17" s="427"/>
      <c r="H17" s="427"/>
      <c r="I17" s="427"/>
      <c r="J17" s="345" t="s">
        <v>296</v>
      </c>
      <c r="K17" s="343"/>
    </row>
    <row r="18" spans="1:11" ht="15">
      <c r="A18" s="427"/>
      <c r="B18" s="23" t="s">
        <v>316</v>
      </c>
      <c r="C18" s="23" t="s">
        <v>4</v>
      </c>
      <c r="D18" s="23">
        <v>1</v>
      </c>
      <c r="E18" s="342">
        <v>0</v>
      </c>
      <c r="F18" s="427"/>
      <c r="G18" s="427"/>
      <c r="H18" s="427"/>
      <c r="I18" s="427"/>
      <c r="J18" s="345" t="s">
        <v>296</v>
      </c>
      <c r="K18" s="346" t="s">
        <v>314</v>
      </c>
    </row>
    <row r="19" spans="1:11" ht="15">
      <c r="A19" s="427"/>
      <c r="B19" s="23" t="s">
        <v>317</v>
      </c>
      <c r="C19" s="23" t="s">
        <v>312</v>
      </c>
      <c r="D19" s="23">
        <v>1</v>
      </c>
      <c r="E19" s="342">
        <v>0</v>
      </c>
      <c r="F19" s="427"/>
      <c r="G19" s="427"/>
      <c r="H19" s="427"/>
      <c r="I19" s="427"/>
      <c r="J19" s="325" t="s">
        <v>308</v>
      </c>
      <c r="K19" s="346" t="s">
        <v>314</v>
      </c>
    </row>
    <row r="20" spans="1:11" ht="15">
      <c r="A20" s="427"/>
      <c r="B20" s="23" t="s">
        <v>318</v>
      </c>
      <c r="C20" s="23" t="s">
        <v>4</v>
      </c>
      <c r="D20" s="23">
        <v>1</v>
      </c>
      <c r="E20" s="342">
        <v>16.8</v>
      </c>
      <c r="F20" s="427"/>
      <c r="G20" s="427"/>
      <c r="H20" s="427"/>
      <c r="I20" s="427"/>
      <c r="J20" s="345" t="s">
        <v>296</v>
      </c>
      <c r="K20" s="343"/>
    </row>
    <row r="21" spans="1:11" ht="15">
      <c r="A21" s="428"/>
      <c r="B21" s="23" t="s">
        <v>319</v>
      </c>
      <c r="C21" s="23" t="s">
        <v>4</v>
      </c>
      <c r="D21" s="23">
        <v>1</v>
      </c>
      <c r="E21" s="342">
        <v>48</v>
      </c>
      <c r="F21" s="427"/>
      <c r="G21" s="428"/>
      <c r="H21" s="428"/>
      <c r="I21" s="428"/>
      <c r="J21" s="345" t="s">
        <v>296</v>
      </c>
      <c r="K21" s="343"/>
    </row>
    <row r="22" spans="1:11" ht="15">
      <c r="A22" s="429" t="s">
        <v>320</v>
      </c>
      <c r="B22" s="23" t="s">
        <v>304</v>
      </c>
      <c r="C22" s="23" t="s">
        <v>7</v>
      </c>
      <c r="D22" s="23">
        <v>1</v>
      </c>
      <c r="E22" s="342">
        <v>0</v>
      </c>
      <c r="F22" s="427"/>
      <c r="G22" s="441">
        <v>115.2</v>
      </c>
      <c r="H22" s="430" t="s">
        <v>92</v>
      </c>
      <c r="I22" s="432">
        <v>44110</v>
      </c>
      <c r="J22" s="325" t="s">
        <v>308</v>
      </c>
      <c r="K22" s="346" t="s">
        <v>314</v>
      </c>
    </row>
    <row r="23" spans="1:11" ht="15">
      <c r="A23" s="427"/>
      <c r="B23" s="23" t="s">
        <v>315</v>
      </c>
      <c r="C23" s="23" t="s">
        <v>305</v>
      </c>
      <c r="D23" s="23">
        <v>1</v>
      </c>
      <c r="E23" s="342">
        <v>57.6</v>
      </c>
      <c r="F23" s="427"/>
      <c r="G23" s="427"/>
      <c r="H23" s="427"/>
      <c r="I23" s="427"/>
      <c r="J23" s="345" t="s">
        <v>296</v>
      </c>
      <c r="K23" s="343"/>
    </row>
    <row r="24" spans="1:11" ht="15">
      <c r="A24" s="427"/>
      <c r="B24" s="23" t="s">
        <v>316</v>
      </c>
      <c r="C24" s="23" t="s">
        <v>7</v>
      </c>
      <c r="D24" s="23">
        <v>1</v>
      </c>
      <c r="E24" s="342">
        <v>0</v>
      </c>
      <c r="F24" s="427"/>
      <c r="G24" s="427"/>
      <c r="H24" s="427"/>
      <c r="I24" s="427"/>
      <c r="J24" s="325" t="s">
        <v>308</v>
      </c>
      <c r="K24" s="346" t="s">
        <v>314</v>
      </c>
    </row>
    <row r="25" spans="1:11" ht="15">
      <c r="A25" s="427"/>
      <c r="B25" s="23" t="s">
        <v>317</v>
      </c>
      <c r="C25" s="23" t="s">
        <v>281</v>
      </c>
      <c r="D25" s="23">
        <v>1</v>
      </c>
      <c r="E25" s="342">
        <v>0</v>
      </c>
      <c r="F25" s="427"/>
      <c r="G25" s="427"/>
      <c r="H25" s="427"/>
      <c r="I25" s="427"/>
      <c r="J25" s="325" t="s">
        <v>308</v>
      </c>
      <c r="K25" s="346" t="s">
        <v>314</v>
      </c>
    </row>
    <row r="26" spans="1:11" ht="15">
      <c r="A26" s="427"/>
      <c r="B26" s="23" t="s">
        <v>318</v>
      </c>
      <c r="C26" s="23" t="s">
        <v>7</v>
      </c>
      <c r="D26" s="23">
        <v>1</v>
      </c>
      <c r="E26" s="342">
        <v>16.8</v>
      </c>
      <c r="F26" s="427"/>
      <c r="G26" s="427"/>
      <c r="H26" s="427"/>
      <c r="I26" s="427"/>
      <c r="J26" s="325" t="s">
        <v>264</v>
      </c>
      <c r="K26" s="343"/>
    </row>
    <row r="27" spans="1:11" ht="15">
      <c r="A27" s="428"/>
      <c r="B27" s="23" t="s">
        <v>319</v>
      </c>
      <c r="C27" s="23" t="s">
        <v>7</v>
      </c>
      <c r="D27" s="23">
        <v>1</v>
      </c>
      <c r="E27" s="342">
        <v>48</v>
      </c>
      <c r="F27" s="428"/>
      <c r="G27" s="428"/>
      <c r="H27" s="428"/>
      <c r="I27" s="428"/>
      <c r="J27" s="349" t="s">
        <v>296</v>
      </c>
      <c r="K27" s="343"/>
    </row>
    <row r="28" spans="1:11" ht="15">
      <c r="A28" s="23" t="s">
        <v>321</v>
      </c>
      <c r="B28" s="23" t="s">
        <v>318</v>
      </c>
      <c r="C28" s="23" t="s">
        <v>5</v>
      </c>
      <c r="D28" s="23">
        <v>1</v>
      </c>
      <c r="E28" s="342">
        <v>16.8</v>
      </c>
      <c r="F28" s="348">
        <f>PRODUCT(D28,E28)</f>
        <v>16.8</v>
      </c>
      <c r="G28" s="323"/>
      <c r="H28" s="323"/>
      <c r="I28" s="350"/>
      <c r="J28" s="349" t="s">
        <v>322</v>
      </c>
      <c r="K28" s="343"/>
    </row>
    <row r="29" spans="1:11" ht="15">
      <c r="A29" s="429" t="s">
        <v>323</v>
      </c>
      <c r="B29" s="23" t="s">
        <v>304</v>
      </c>
      <c r="C29" s="23" t="s">
        <v>6</v>
      </c>
      <c r="D29" s="23">
        <v>1</v>
      </c>
      <c r="E29" s="342">
        <v>0</v>
      </c>
      <c r="F29" s="436">
        <f>SUMPRODUCT((D29:D33),(E29:E33))</f>
        <v>123.6</v>
      </c>
      <c r="G29" s="442"/>
      <c r="H29" s="442"/>
      <c r="I29" s="443"/>
      <c r="J29" s="332" t="s">
        <v>308</v>
      </c>
      <c r="K29" s="346" t="s">
        <v>314</v>
      </c>
    </row>
    <row r="30" spans="1:11" ht="15">
      <c r="A30" s="427"/>
      <c r="B30" s="23" t="s">
        <v>316</v>
      </c>
      <c r="C30" s="23" t="s">
        <v>5</v>
      </c>
      <c r="D30" s="23">
        <v>1</v>
      </c>
      <c r="E30" s="342">
        <v>0</v>
      </c>
      <c r="F30" s="427"/>
      <c r="G30" s="427"/>
      <c r="H30" s="427"/>
      <c r="I30" s="427"/>
      <c r="J30" s="332" t="s">
        <v>308</v>
      </c>
      <c r="K30" s="346" t="s">
        <v>314</v>
      </c>
    </row>
    <row r="31" spans="1:11" ht="15">
      <c r="A31" s="427"/>
      <c r="B31" s="23" t="s">
        <v>317</v>
      </c>
      <c r="C31" s="23" t="s">
        <v>312</v>
      </c>
      <c r="D31" s="23">
        <v>1</v>
      </c>
      <c r="E31" s="342">
        <v>0</v>
      </c>
      <c r="F31" s="427"/>
      <c r="G31" s="427"/>
      <c r="H31" s="427"/>
      <c r="I31" s="427"/>
      <c r="J31" s="332" t="s">
        <v>308</v>
      </c>
      <c r="K31" s="346" t="s">
        <v>314</v>
      </c>
    </row>
    <row r="32" spans="1:11" ht="15">
      <c r="A32" s="427"/>
      <c r="B32" s="23" t="s">
        <v>302</v>
      </c>
      <c r="C32" s="23" t="s">
        <v>6</v>
      </c>
      <c r="D32" s="23">
        <v>1</v>
      </c>
      <c r="E32" s="342">
        <v>51.6</v>
      </c>
      <c r="F32" s="427"/>
      <c r="G32" s="427"/>
      <c r="H32" s="427"/>
      <c r="I32" s="427"/>
      <c r="J32" s="349" t="s">
        <v>296</v>
      </c>
      <c r="K32" s="343"/>
    </row>
    <row r="33" spans="1:11" ht="15">
      <c r="A33" s="428"/>
      <c r="B33" s="23" t="s">
        <v>324</v>
      </c>
      <c r="C33" s="23" t="s">
        <v>5</v>
      </c>
      <c r="D33" s="23">
        <v>1</v>
      </c>
      <c r="E33" s="342">
        <v>72</v>
      </c>
      <c r="F33" s="428"/>
      <c r="G33" s="428"/>
      <c r="H33" s="428"/>
      <c r="I33" s="428"/>
      <c r="J33" s="349" t="s">
        <v>296</v>
      </c>
      <c r="K33" s="343"/>
    </row>
    <row r="34" spans="1:11" ht="15">
      <c r="A34" s="23" t="s">
        <v>325</v>
      </c>
      <c r="B34" s="23" t="s">
        <v>326</v>
      </c>
      <c r="C34" s="23" t="s">
        <v>6</v>
      </c>
      <c r="D34" s="23">
        <v>1</v>
      </c>
      <c r="E34" s="342">
        <v>100.8</v>
      </c>
      <c r="F34" s="436">
        <f>SUMPRODUCT((D34:D35),(E34:E35))</f>
        <v>117.6</v>
      </c>
      <c r="G34" s="430">
        <v>117.6</v>
      </c>
      <c r="H34" s="434" t="s">
        <v>101</v>
      </c>
      <c r="I34" s="438">
        <v>44113</v>
      </c>
      <c r="J34" s="349" t="s">
        <v>296</v>
      </c>
      <c r="K34" s="343"/>
    </row>
    <row r="35" spans="1:11" ht="15">
      <c r="A35" s="23" t="s">
        <v>327</v>
      </c>
      <c r="B35" s="23" t="s">
        <v>303</v>
      </c>
      <c r="C35" s="23" t="s">
        <v>281</v>
      </c>
      <c r="D35" s="23">
        <v>2</v>
      </c>
      <c r="E35" s="342">
        <v>8.4</v>
      </c>
      <c r="F35" s="428"/>
      <c r="G35" s="428"/>
      <c r="H35" s="428"/>
      <c r="I35" s="428"/>
      <c r="J35" s="351" t="s">
        <v>264</v>
      </c>
      <c r="K35" s="343"/>
    </row>
    <row r="36" spans="1:11" ht="15">
      <c r="A36" s="429" t="s">
        <v>328</v>
      </c>
      <c r="B36" s="23" t="s">
        <v>304</v>
      </c>
      <c r="C36" s="23" t="s">
        <v>4</v>
      </c>
      <c r="D36" s="23">
        <v>1</v>
      </c>
      <c r="E36" s="342">
        <v>0</v>
      </c>
      <c r="F36" s="348">
        <f t="shared" ref="F36:F39" si="1">PRODUCT(D36,E36)</f>
        <v>0</v>
      </c>
      <c r="G36" s="430" t="s">
        <v>295</v>
      </c>
      <c r="H36" s="430" t="s">
        <v>295</v>
      </c>
      <c r="I36" s="430" t="s">
        <v>295</v>
      </c>
      <c r="J36" s="351" t="s">
        <v>308</v>
      </c>
      <c r="K36" s="346" t="s">
        <v>314</v>
      </c>
    </row>
    <row r="37" spans="1:11" ht="15">
      <c r="A37" s="427"/>
      <c r="B37" s="23" t="s">
        <v>316</v>
      </c>
      <c r="C37" s="23" t="s">
        <v>4</v>
      </c>
      <c r="D37" s="23">
        <v>1</v>
      </c>
      <c r="E37" s="342">
        <v>0</v>
      </c>
      <c r="F37" s="348">
        <f t="shared" si="1"/>
        <v>0</v>
      </c>
      <c r="G37" s="427"/>
      <c r="H37" s="427"/>
      <c r="I37" s="427"/>
      <c r="J37" s="351" t="s">
        <v>308</v>
      </c>
      <c r="K37" s="346" t="s">
        <v>314</v>
      </c>
    </row>
    <row r="38" spans="1:11" ht="15">
      <c r="A38" s="428"/>
      <c r="B38" s="23" t="s">
        <v>317</v>
      </c>
      <c r="C38" s="23" t="s">
        <v>312</v>
      </c>
      <c r="D38" s="23">
        <v>1</v>
      </c>
      <c r="E38" s="342">
        <v>0</v>
      </c>
      <c r="F38" s="348">
        <f t="shared" si="1"/>
        <v>0</v>
      </c>
      <c r="G38" s="428"/>
      <c r="H38" s="428"/>
      <c r="I38" s="428"/>
      <c r="J38" s="351" t="s">
        <v>308</v>
      </c>
      <c r="K38" s="346" t="s">
        <v>314</v>
      </c>
    </row>
    <row r="39" spans="1:11" ht="15">
      <c r="A39" s="23" t="s">
        <v>329</v>
      </c>
      <c r="B39" s="23" t="s">
        <v>324</v>
      </c>
      <c r="C39" s="23" t="s">
        <v>4</v>
      </c>
      <c r="D39" s="23">
        <v>2</v>
      </c>
      <c r="E39" s="342">
        <v>72</v>
      </c>
      <c r="F39" s="348">
        <f t="shared" si="1"/>
        <v>144</v>
      </c>
      <c r="G39" s="328">
        <v>144</v>
      </c>
      <c r="H39" s="328" t="s">
        <v>106</v>
      </c>
      <c r="I39" s="330">
        <v>44092</v>
      </c>
      <c r="J39" s="23" t="s">
        <v>296</v>
      </c>
      <c r="K39" s="346" t="s">
        <v>330</v>
      </c>
    </row>
    <row r="40" spans="1:11" ht="15">
      <c r="A40" s="429" t="s">
        <v>331</v>
      </c>
      <c r="B40" s="23" t="s">
        <v>318</v>
      </c>
      <c r="C40" s="23" t="s">
        <v>5</v>
      </c>
      <c r="D40" s="23">
        <v>1</v>
      </c>
      <c r="E40" s="342">
        <v>16.8</v>
      </c>
      <c r="F40" s="436">
        <f>SUMPRODUCT((D40:D44),(E40:E44))</f>
        <v>33.6</v>
      </c>
      <c r="G40" s="437"/>
      <c r="H40" s="437"/>
      <c r="I40" s="437"/>
      <c r="J40" s="351" t="s">
        <v>308</v>
      </c>
      <c r="K40" s="346"/>
    </row>
    <row r="41" spans="1:11" ht="15">
      <c r="A41" s="427"/>
      <c r="B41" s="23" t="s">
        <v>304</v>
      </c>
      <c r="C41" s="23" t="s">
        <v>5</v>
      </c>
      <c r="D41" s="23">
        <v>1</v>
      </c>
      <c r="E41" s="342">
        <v>0</v>
      </c>
      <c r="F41" s="427"/>
      <c r="G41" s="427"/>
      <c r="H41" s="427"/>
      <c r="I41" s="427"/>
      <c r="J41" s="351" t="s">
        <v>308</v>
      </c>
      <c r="K41" s="346" t="s">
        <v>314</v>
      </c>
    </row>
    <row r="42" spans="1:11" ht="15">
      <c r="A42" s="427"/>
      <c r="B42" s="23" t="s">
        <v>316</v>
      </c>
      <c r="C42" s="23" t="s">
        <v>5</v>
      </c>
      <c r="D42" s="23">
        <v>1</v>
      </c>
      <c r="E42" s="342">
        <v>0</v>
      </c>
      <c r="F42" s="427"/>
      <c r="G42" s="427"/>
      <c r="H42" s="427"/>
      <c r="I42" s="427"/>
      <c r="J42" s="351" t="s">
        <v>308</v>
      </c>
      <c r="K42" s="346" t="s">
        <v>314</v>
      </c>
    </row>
    <row r="43" spans="1:11" ht="15">
      <c r="A43" s="427"/>
      <c r="B43" s="23" t="s">
        <v>317</v>
      </c>
      <c r="C43" s="23" t="s">
        <v>281</v>
      </c>
      <c r="D43" s="23">
        <v>1</v>
      </c>
      <c r="E43" s="342">
        <v>0</v>
      </c>
      <c r="F43" s="427"/>
      <c r="G43" s="427"/>
      <c r="H43" s="427"/>
      <c r="I43" s="427"/>
      <c r="J43" s="351" t="s">
        <v>308</v>
      </c>
      <c r="K43" s="346" t="s">
        <v>314</v>
      </c>
    </row>
    <row r="44" spans="1:11" ht="15">
      <c r="A44" s="428"/>
      <c r="B44" s="23" t="s">
        <v>303</v>
      </c>
      <c r="C44" s="23" t="s">
        <v>281</v>
      </c>
      <c r="D44" s="23">
        <v>2</v>
      </c>
      <c r="E44" s="342">
        <v>8.4</v>
      </c>
      <c r="F44" s="428"/>
      <c r="G44" s="428"/>
      <c r="H44" s="428"/>
      <c r="I44" s="428"/>
      <c r="J44" s="351" t="s">
        <v>308</v>
      </c>
      <c r="K44" s="343"/>
    </row>
    <row r="45" spans="1:11" ht="15">
      <c r="A45" s="429" t="s">
        <v>332</v>
      </c>
      <c r="B45" s="23" t="s">
        <v>304</v>
      </c>
      <c r="C45" s="23" t="s">
        <v>6</v>
      </c>
      <c r="D45" s="23">
        <v>1</v>
      </c>
      <c r="E45" s="342">
        <v>0</v>
      </c>
      <c r="F45" s="436">
        <f>PRODUCT(D45,E45)</f>
        <v>0</v>
      </c>
      <c r="G45" s="430" t="s">
        <v>295</v>
      </c>
      <c r="H45" s="430" t="s">
        <v>295</v>
      </c>
      <c r="I45" s="430" t="s">
        <v>295</v>
      </c>
      <c r="J45" s="351" t="s">
        <v>308</v>
      </c>
      <c r="K45" s="346" t="s">
        <v>314</v>
      </c>
    </row>
    <row r="46" spans="1:11" ht="15">
      <c r="A46" s="427"/>
      <c r="B46" s="23" t="s">
        <v>316</v>
      </c>
      <c r="C46" s="23" t="s">
        <v>6</v>
      </c>
      <c r="D46" s="23">
        <v>1</v>
      </c>
      <c r="E46" s="342">
        <v>0</v>
      </c>
      <c r="F46" s="427"/>
      <c r="G46" s="427"/>
      <c r="H46" s="427"/>
      <c r="I46" s="427"/>
      <c r="J46" s="351" t="s">
        <v>308</v>
      </c>
      <c r="K46" s="346" t="s">
        <v>314</v>
      </c>
    </row>
    <row r="47" spans="1:11" ht="15">
      <c r="A47" s="428"/>
      <c r="B47" s="23" t="s">
        <v>317</v>
      </c>
      <c r="C47" s="23" t="s">
        <v>281</v>
      </c>
      <c r="D47" s="23">
        <v>1</v>
      </c>
      <c r="E47" s="342">
        <v>0</v>
      </c>
      <c r="F47" s="428"/>
      <c r="G47" s="428"/>
      <c r="H47" s="428"/>
      <c r="I47" s="428"/>
      <c r="J47" s="351" t="s">
        <v>308</v>
      </c>
      <c r="K47" s="346" t="s">
        <v>314</v>
      </c>
    </row>
    <row r="48" spans="1:11" ht="15">
      <c r="A48" s="23" t="s">
        <v>285</v>
      </c>
      <c r="B48" s="23" t="s">
        <v>326</v>
      </c>
      <c r="C48" s="23" t="s">
        <v>5</v>
      </c>
      <c r="D48" s="23">
        <v>1</v>
      </c>
      <c r="E48" s="342">
        <v>100.8</v>
      </c>
      <c r="F48" s="348">
        <f t="shared" ref="F48:F49" si="2">PRODUCT(D48,E48)</f>
        <v>100.8</v>
      </c>
      <c r="G48" s="323"/>
      <c r="H48" s="323"/>
      <c r="I48" s="323"/>
      <c r="J48" s="23" t="s">
        <v>296</v>
      </c>
      <c r="K48" s="343"/>
    </row>
    <row r="49" spans="1:11" ht="15">
      <c r="A49" s="23" t="s">
        <v>283</v>
      </c>
      <c r="B49" s="23" t="s">
        <v>319</v>
      </c>
      <c r="C49" s="23" t="s">
        <v>5</v>
      </c>
      <c r="D49" s="23">
        <v>1</v>
      </c>
      <c r="E49" s="342">
        <v>48</v>
      </c>
      <c r="F49" s="348">
        <f t="shared" si="2"/>
        <v>48</v>
      </c>
      <c r="G49" s="328">
        <v>48</v>
      </c>
      <c r="H49" s="328" t="s">
        <v>101</v>
      </c>
      <c r="I49" s="330">
        <v>44095</v>
      </c>
      <c r="J49" s="23" t="s">
        <v>296</v>
      </c>
      <c r="K49" s="343"/>
    </row>
    <row r="50" spans="1:11" ht="15">
      <c r="A50" s="429" t="s">
        <v>288</v>
      </c>
      <c r="B50" s="23" t="s">
        <v>333</v>
      </c>
      <c r="C50" s="23" t="s">
        <v>4</v>
      </c>
      <c r="D50" s="23">
        <v>1</v>
      </c>
      <c r="E50" s="342">
        <v>51.6</v>
      </c>
      <c r="F50" s="436">
        <f>SUMPRODUCT((D50:D51),(E50:E51))</f>
        <v>138</v>
      </c>
      <c r="G50" s="430">
        <v>146.4</v>
      </c>
      <c r="H50" s="430" t="s">
        <v>101</v>
      </c>
      <c r="I50" s="426">
        <v>44097</v>
      </c>
      <c r="J50" s="23" t="s">
        <v>296</v>
      </c>
      <c r="K50" s="435" t="s">
        <v>334</v>
      </c>
    </row>
    <row r="51" spans="1:11" ht="15">
      <c r="A51" s="428"/>
      <c r="B51" s="23" t="s">
        <v>335</v>
      </c>
      <c r="C51" s="23" t="s">
        <v>4</v>
      </c>
      <c r="D51" s="23">
        <v>1</v>
      </c>
      <c r="E51" s="342">
        <v>86.4</v>
      </c>
      <c r="F51" s="428"/>
      <c r="G51" s="428"/>
      <c r="H51" s="428"/>
      <c r="I51" s="428"/>
      <c r="J51" s="23" t="s">
        <v>296</v>
      </c>
      <c r="K51" s="428"/>
    </row>
    <row r="52" spans="1:11" ht="15">
      <c r="A52" s="429" t="s">
        <v>336</v>
      </c>
      <c r="B52" s="23" t="s">
        <v>304</v>
      </c>
      <c r="C52" s="23" t="s">
        <v>6</v>
      </c>
      <c r="D52" s="23">
        <v>1</v>
      </c>
      <c r="E52" s="342">
        <v>43.2</v>
      </c>
      <c r="F52" s="436">
        <f>SUMPRODUCT((D52:D53),(E52:E53))</f>
        <v>88.56</v>
      </c>
      <c r="G52" s="430">
        <v>88.56</v>
      </c>
      <c r="H52" s="430" t="s">
        <v>101</v>
      </c>
      <c r="I52" s="432">
        <v>44110</v>
      </c>
      <c r="J52" s="23" t="s">
        <v>296</v>
      </c>
      <c r="K52" s="343"/>
    </row>
    <row r="53" spans="1:11" ht="15">
      <c r="A53" s="428"/>
      <c r="B53" s="23" t="s">
        <v>316</v>
      </c>
      <c r="C53" s="23" t="s">
        <v>5</v>
      </c>
      <c r="D53" s="23">
        <v>1</v>
      </c>
      <c r="E53" s="342">
        <v>45.36</v>
      </c>
      <c r="F53" s="428"/>
      <c r="G53" s="428"/>
      <c r="H53" s="428"/>
      <c r="I53" s="428"/>
      <c r="J53" s="23" t="s">
        <v>296</v>
      </c>
      <c r="K53" s="343"/>
    </row>
    <row r="54" spans="1:11" ht="15">
      <c r="A54" s="24"/>
      <c r="B54" s="23"/>
      <c r="C54" s="24"/>
      <c r="D54" s="24"/>
      <c r="E54" s="323"/>
      <c r="F54" s="352"/>
      <c r="G54" s="323" t="s">
        <v>290</v>
      </c>
      <c r="H54" s="323"/>
      <c r="I54" s="323"/>
      <c r="J54" s="24"/>
      <c r="K54" s="343"/>
    </row>
    <row r="55" spans="1:11" ht="15">
      <c r="A55" s="24"/>
      <c r="B55" s="24"/>
      <c r="C55" s="381" t="s">
        <v>291</v>
      </c>
      <c r="D55" s="380"/>
      <c r="E55" s="323"/>
      <c r="F55" s="352">
        <f>SUM(F2:F54)</f>
        <v>1584.9599999999998</v>
      </c>
      <c r="G55" s="323">
        <f>F55-SUM(G2:G54)</f>
        <v>334.79999999999973</v>
      </c>
      <c r="H55" s="323"/>
      <c r="I55" s="323"/>
      <c r="J55" s="24"/>
      <c r="K55" s="343"/>
    </row>
    <row r="56" spans="1:11" ht="15">
      <c r="A56" s="338"/>
      <c r="B56" s="338"/>
      <c r="C56" s="338"/>
      <c r="D56" s="338"/>
      <c r="E56" s="339"/>
      <c r="F56" s="353"/>
      <c r="G56" s="339"/>
      <c r="H56" s="338"/>
      <c r="I56" s="338"/>
      <c r="J56" s="338"/>
    </row>
    <row r="57" spans="1:11" ht="30">
      <c r="A57" s="338"/>
      <c r="B57" s="338"/>
      <c r="C57" s="338"/>
      <c r="D57" s="338"/>
      <c r="E57" s="339"/>
      <c r="F57" s="353"/>
      <c r="G57" s="339"/>
      <c r="H57" s="338"/>
      <c r="I57" s="338"/>
      <c r="J57" s="354" t="s">
        <v>337</v>
      </c>
    </row>
    <row r="58" spans="1:11" ht="15">
      <c r="A58" s="338"/>
      <c r="B58" s="338"/>
      <c r="C58" s="338"/>
      <c r="D58" s="338"/>
      <c r="E58" s="339"/>
      <c r="F58" s="353"/>
      <c r="G58" s="339"/>
      <c r="H58" s="338"/>
      <c r="I58" s="338"/>
      <c r="J58" s="355" t="s">
        <v>338</v>
      </c>
    </row>
    <row r="59" spans="1:11" ht="15">
      <c r="A59" s="338"/>
      <c r="B59" s="338"/>
      <c r="C59" s="338"/>
      <c r="D59" s="338"/>
      <c r="E59" s="339"/>
      <c r="F59" s="353"/>
      <c r="G59" s="339"/>
      <c r="H59" s="338"/>
      <c r="I59" s="338"/>
      <c r="J59" s="355" t="s">
        <v>296</v>
      </c>
    </row>
    <row r="60" spans="1:11" ht="15">
      <c r="A60" s="338"/>
      <c r="B60" s="338"/>
      <c r="C60" s="338"/>
      <c r="D60" s="338"/>
      <c r="E60" s="339"/>
      <c r="F60" s="353"/>
      <c r="G60" s="339"/>
      <c r="H60" s="338"/>
      <c r="I60" s="338"/>
      <c r="J60" s="355" t="s">
        <v>339</v>
      </c>
    </row>
    <row r="61" spans="1:11" ht="15">
      <c r="A61" s="338"/>
      <c r="B61" s="338"/>
      <c r="C61" s="338"/>
      <c r="D61" s="338"/>
      <c r="E61" s="339"/>
      <c r="F61" s="353"/>
      <c r="G61" s="339"/>
      <c r="H61" s="338"/>
      <c r="I61" s="338"/>
      <c r="J61" s="355" t="s">
        <v>308</v>
      </c>
    </row>
    <row r="62" spans="1:11" ht="15">
      <c r="A62" s="338"/>
      <c r="B62" s="338"/>
      <c r="C62" s="338"/>
      <c r="D62" s="338"/>
      <c r="E62" s="339"/>
      <c r="F62" s="353"/>
      <c r="G62" s="339"/>
      <c r="H62" s="338"/>
      <c r="I62" s="338"/>
      <c r="J62" s="355" t="s">
        <v>322</v>
      </c>
    </row>
    <row r="63" spans="1:11" ht="15">
      <c r="A63" s="338"/>
      <c r="B63" s="338"/>
      <c r="C63" s="338"/>
      <c r="D63" s="338"/>
      <c r="E63" s="339"/>
      <c r="F63" s="353"/>
      <c r="G63" s="339"/>
      <c r="H63" s="338"/>
      <c r="I63" s="338"/>
      <c r="J63" s="355" t="s">
        <v>264</v>
      </c>
    </row>
    <row r="64" spans="1:11" ht="15">
      <c r="A64" s="338"/>
      <c r="B64" s="338"/>
      <c r="C64" s="338"/>
      <c r="D64" s="338"/>
      <c r="E64" s="339"/>
      <c r="F64" s="353"/>
      <c r="G64" s="339"/>
      <c r="H64" s="338"/>
      <c r="I64" s="338"/>
      <c r="J64" s="338"/>
    </row>
    <row r="65" spans="1:10" ht="15">
      <c r="A65" s="338"/>
      <c r="B65" s="338"/>
      <c r="C65" s="338"/>
      <c r="D65" s="338"/>
      <c r="E65" s="339"/>
      <c r="F65" s="353"/>
      <c r="G65" s="339"/>
      <c r="H65" s="338"/>
      <c r="I65" s="338"/>
      <c r="J65" s="338"/>
    </row>
    <row r="66" spans="1:10" ht="15">
      <c r="A66" s="338"/>
      <c r="B66" s="338"/>
      <c r="C66" s="338"/>
      <c r="D66" s="338"/>
      <c r="E66" s="339"/>
      <c r="F66" s="353"/>
      <c r="G66" s="339"/>
      <c r="H66" s="338"/>
      <c r="I66" s="338"/>
      <c r="J66" s="338"/>
    </row>
    <row r="67" spans="1:10" ht="15">
      <c r="A67" s="338"/>
      <c r="B67" s="338"/>
      <c r="C67" s="338"/>
      <c r="D67" s="338"/>
      <c r="E67" s="339"/>
      <c r="F67" s="353"/>
      <c r="G67" s="339"/>
      <c r="H67" s="338"/>
      <c r="I67" s="338"/>
      <c r="J67" s="338"/>
    </row>
    <row r="68" spans="1:10" ht="15">
      <c r="A68" s="338"/>
      <c r="B68" s="338"/>
      <c r="C68" s="338"/>
      <c r="D68" s="338"/>
      <c r="E68" s="339"/>
      <c r="F68" s="353"/>
      <c r="G68" s="339"/>
      <c r="H68" s="338"/>
      <c r="I68" s="338"/>
      <c r="J68" s="338"/>
    </row>
    <row r="69" spans="1:10" ht="15">
      <c r="A69" s="338"/>
      <c r="B69" s="338"/>
      <c r="C69" s="338"/>
      <c r="D69" s="338"/>
      <c r="E69" s="339"/>
      <c r="F69" s="353"/>
      <c r="G69" s="339"/>
      <c r="H69" s="338"/>
      <c r="I69" s="338"/>
      <c r="J69" s="338"/>
    </row>
    <row r="70" spans="1:10" ht="15">
      <c r="A70" s="338"/>
      <c r="B70" s="338"/>
      <c r="C70" s="338"/>
      <c r="D70" s="338"/>
      <c r="E70" s="339"/>
      <c r="F70" s="353"/>
      <c r="G70" s="339"/>
      <c r="H70" s="338"/>
      <c r="I70" s="338"/>
      <c r="J70" s="338"/>
    </row>
    <row r="71" spans="1:10" ht="15">
      <c r="A71" s="338"/>
      <c r="B71" s="338"/>
      <c r="C71" s="338"/>
      <c r="D71" s="338"/>
      <c r="E71" s="339"/>
      <c r="F71" s="353"/>
      <c r="G71" s="339"/>
      <c r="H71" s="338"/>
      <c r="I71" s="338"/>
      <c r="J71" s="338"/>
    </row>
    <row r="72" spans="1:10" ht="15">
      <c r="A72" s="338"/>
      <c r="B72" s="338"/>
      <c r="C72" s="338"/>
      <c r="D72" s="338"/>
      <c r="E72" s="339"/>
      <c r="F72" s="353"/>
      <c r="G72" s="339"/>
      <c r="H72" s="338"/>
      <c r="I72" s="338"/>
      <c r="J72" s="338"/>
    </row>
    <row r="73" spans="1:10" ht="15">
      <c r="A73" s="338"/>
      <c r="B73" s="338"/>
      <c r="C73" s="338"/>
      <c r="D73" s="338"/>
      <c r="E73" s="339"/>
      <c r="F73" s="353"/>
      <c r="G73" s="339"/>
      <c r="H73" s="338"/>
      <c r="I73" s="338"/>
      <c r="J73" s="338"/>
    </row>
    <row r="74" spans="1:10" ht="15">
      <c r="A74" s="338"/>
      <c r="B74" s="338"/>
      <c r="C74" s="338"/>
      <c r="D74" s="338"/>
      <c r="E74" s="339"/>
      <c r="F74" s="353"/>
      <c r="G74" s="339"/>
      <c r="H74" s="338"/>
      <c r="I74" s="338"/>
      <c r="J74" s="338"/>
    </row>
    <row r="75" spans="1:10" ht="15">
      <c r="A75" s="338"/>
      <c r="B75" s="338"/>
      <c r="C75" s="338"/>
      <c r="D75" s="338"/>
      <c r="E75" s="339"/>
      <c r="F75" s="353"/>
      <c r="G75" s="339"/>
      <c r="H75" s="338"/>
      <c r="I75" s="338"/>
      <c r="J75" s="338"/>
    </row>
    <row r="76" spans="1:10" ht="15">
      <c r="A76" s="338"/>
      <c r="B76" s="338"/>
      <c r="C76" s="338"/>
      <c r="D76" s="338"/>
      <c r="E76" s="339"/>
      <c r="F76" s="353"/>
      <c r="G76" s="339"/>
      <c r="H76" s="338"/>
      <c r="I76" s="338"/>
      <c r="J76" s="338"/>
    </row>
    <row r="77" spans="1:10" ht="15">
      <c r="A77" s="338"/>
      <c r="B77" s="338"/>
      <c r="C77" s="338"/>
      <c r="D77" s="338"/>
      <c r="E77" s="339"/>
      <c r="F77" s="353"/>
      <c r="G77" s="339"/>
      <c r="H77" s="338"/>
      <c r="I77" s="338"/>
      <c r="J77" s="338"/>
    </row>
    <row r="78" spans="1:10" ht="15">
      <c r="A78" s="338"/>
      <c r="B78" s="338"/>
      <c r="C78" s="338"/>
      <c r="D78" s="338"/>
      <c r="E78" s="339"/>
      <c r="F78" s="353"/>
      <c r="G78" s="339"/>
      <c r="H78" s="338"/>
      <c r="I78" s="338"/>
      <c r="J78" s="338"/>
    </row>
    <row r="79" spans="1:10" ht="15">
      <c r="A79" s="338"/>
      <c r="B79" s="338"/>
      <c r="C79" s="338"/>
      <c r="D79" s="338"/>
      <c r="E79" s="339"/>
      <c r="F79" s="353"/>
      <c r="G79" s="339"/>
      <c r="H79" s="338"/>
      <c r="I79" s="338"/>
      <c r="J79" s="338"/>
    </row>
    <row r="80" spans="1:10" ht="15">
      <c r="A80" s="338"/>
      <c r="B80" s="338"/>
      <c r="C80" s="338"/>
      <c r="D80" s="338"/>
      <c r="E80" s="339"/>
      <c r="F80" s="353"/>
      <c r="G80" s="339"/>
      <c r="H80" s="338"/>
      <c r="I80" s="338"/>
      <c r="J80" s="338"/>
    </row>
    <row r="81" spans="1:10" ht="15">
      <c r="A81" s="338"/>
      <c r="B81" s="338"/>
      <c r="C81" s="338"/>
      <c r="D81" s="338"/>
      <c r="E81" s="339"/>
      <c r="F81" s="353"/>
      <c r="G81" s="339"/>
      <c r="H81" s="338"/>
      <c r="I81" s="338"/>
      <c r="J81" s="338"/>
    </row>
    <row r="82" spans="1:10" ht="15">
      <c r="A82" s="338"/>
      <c r="B82" s="338"/>
      <c r="C82" s="338"/>
      <c r="D82" s="338"/>
      <c r="E82" s="339"/>
      <c r="F82" s="353"/>
      <c r="G82" s="339"/>
      <c r="H82" s="338"/>
      <c r="I82" s="338"/>
      <c r="J82" s="338"/>
    </row>
    <row r="83" spans="1:10" ht="15">
      <c r="A83" s="338"/>
      <c r="B83" s="338"/>
      <c r="C83" s="338"/>
      <c r="D83" s="338"/>
      <c r="E83" s="339"/>
      <c r="F83" s="353"/>
      <c r="G83" s="339"/>
      <c r="H83" s="338"/>
      <c r="I83" s="338"/>
      <c r="J83" s="338"/>
    </row>
    <row r="84" spans="1:10" ht="15">
      <c r="A84" s="338"/>
      <c r="B84" s="338"/>
      <c r="C84" s="338"/>
      <c r="D84" s="338"/>
      <c r="E84" s="339"/>
      <c r="F84" s="353"/>
      <c r="G84" s="339"/>
      <c r="H84" s="338"/>
      <c r="I84" s="338"/>
      <c r="J84" s="338"/>
    </row>
    <row r="85" spans="1:10" ht="15">
      <c r="A85" s="338"/>
      <c r="B85" s="338"/>
      <c r="C85" s="338"/>
      <c r="D85" s="338"/>
      <c r="E85" s="339"/>
      <c r="F85" s="353"/>
      <c r="G85" s="339"/>
      <c r="H85" s="338"/>
      <c r="I85" s="338"/>
      <c r="J85" s="338"/>
    </row>
    <row r="86" spans="1:10" ht="15">
      <c r="A86" s="338"/>
      <c r="B86" s="338"/>
      <c r="C86" s="338"/>
      <c r="D86" s="338"/>
      <c r="E86" s="339"/>
      <c r="F86" s="353"/>
      <c r="G86" s="339"/>
      <c r="H86" s="338"/>
      <c r="I86" s="338"/>
      <c r="J86" s="338"/>
    </row>
    <row r="87" spans="1:10" ht="15">
      <c r="A87" s="338"/>
      <c r="B87" s="338"/>
      <c r="C87" s="338"/>
      <c r="D87" s="338"/>
      <c r="E87" s="339"/>
      <c r="F87" s="353"/>
      <c r="G87" s="339"/>
      <c r="H87" s="338"/>
      <c r="I87" s="338"/>
      <c r="J87" s="338"/>
    </row>
    <row r="88" spans="1:10" ht="15">
      <c r="A88" s="338"/>
      <c r="B88" s="338"/>
      <c r="C88" s="338"/>
      <c r="D88" s="338"/>
      <c r="E88" s="339"/>
      <c r="F88" s="353"/>
      <c r="G88" s="339"/>
      <c r="H88" s="338"/>
      <c r="I88" s="338"/>
      <c r="J88" s="338"/>
    </row>
    <row r="89" spans="1:10" ht="15">
      <c r="A89" s="338"/>
      <c r="B89" s="338"/>
      <c r="C89" s="338"/>
      <c r="D89" s="338"/>
      <c r="E89" s="339"/>
      <c r="F89" s="353"/>
      <c r="G89" s="339"/>
      <c r="H89" s="338"/>
      <c r="I89" s="338"/>
      <c r="J89" s="338"/>
    </row>
    <row r="90" spans="1:10" ht="15">
      <c r="A90" s="338"/>
      <c r="B90" s="338"/>
      <c r="C90" s="338"/>
      <c r="D90" s="338"/>
      <c r="E90" s="339"/>
      <c r="F90" s="353"/>
      <c r="G90" s="339"/>
      <c r="H90" s="338"/>
      <c r="I90" s="338"/>
      <c r="J90" s="338"/>
    </row>
    <row r="91" spans="1:10" ht="15">
      <c r="A91" s="338"/>
      <c r="B91" s="338"/>
      <c r="C91" s="338"/>
      <c r="D91" s="338"/>
      <c r="E91" s="339"/>
      <c r="F91" s="353"/>
      <c r="G91" s="339"/>
      <c r="H91" s="338"/>
      <c r="I91" s="338"/>
      <c r="J91" s="338"/>
    </row>
    <row r="92" spans="1:10" ht="15">
      <c r="A92" s="338"/>
      <c r="B92" s="338"/>
      <c r="C92" s="338"/>
      <c r="D92" s="338"/>
      <c r="E92" s="339"/>
      <c r="F92" s="353"/>
      <c r="G92" s="339"/>
      <c r="H92" s="338"/>
      <c r="I92" s="338"/>
      <c r="J92" s="338"/>
    </row>
    <row r="93" spans="1:10" ht="15">
      <c r="A93" s="338"/>
      <c r="B93" s="338"/>
      <c r="C93" s="338"/>
      <c r="D93" s="338"/>
      <c r="E93" s="339"/>
      <c r="F93" s="353"/>
      <c r="G93" s="339"/>
      <c r="H93" s="338"/>
      <c r="I93" s="338"/>
      <c r="J93" s="338"/>
    </row>
    <row r="94" spans="1:10" ht="15">
      <c r="A94" s="338"/>
      <c r="B94" s="338"/>
      <c r="C94" s="338"/>
      <c r="D94" s="338"/>
      <c r="E94" s="339"/>
      <c r="F94" s="353"/>
      <c r="G94" s="339"/>
      <c r="H94" s="338"/>
      <c r="I94" s="338"/>
      <c r="J94" s="338"/>
    </row>
    <row r="95" spans="1:10" ht="15">
      <c r="A95" s="338"/>
      <c r="B95" s="338"/>
      <c r="C95" s="338"/>
      <c r="D95" s="338"/>
      <c r="E95" s="339"/>
      <c r="F95" s="353"/>
      <c r="G95" s="339"/>
      <c r="H95" s="338"/>
      <c r="I95" s="338"/>
      <c r="J95" s="338"/>
    </row>
    <row r="96" spans="1:10" ht="15">
      <c r="A96" s="338"/>
      <c r="B96" s="338"/>
      <c r="C96" s="338"/>
      <c r="D96" s="338"/>
      <c r="E96" s="339"/>
      <c r="F96" s="353"/>
      <c r="G96" s="339"/>
      <c r="H96" s="338"/>
      <c r="I96" s="338"/>
      <c r="J96" s="338"/>
    </row>
    <row r="97" spans="1:10" ht="15">
      <c r="A97" s="338"/>
      <c r="B97" s="338"/>
      <c r="C97" s="338"/>
      <c r="D97" s="338"/>
      <c r="E97" s="339"/>
      <c r="F97" s="353"/>
      <c r="G97" s="339"/>
      <c r="H97" s="338"/>
      <c r="I97" s="338"/>
      <c r="J97" s="338"/>
    </row>
    <row r="98" spans="1:10" ht="15">
      <c r="A98" s="338"/>
      <c r="B98" s="338"/>
      <c r="C98" s="338"/>
      <c r="D98" s="338"/>
      <c r="E98" s="339"/>
      <c r="F98" s="353"/>
      <c r="G98" s="339"/>
      <c r="H98" s="338"/>
      <c r="I98" s="338"/>
      <c r="J98" s="338"/>
    </row>
    <row r="99" spans="1:10" ht="15">
      <c r="A99" s="338"/>
      <c r="B99" s="338"/>
      <c r="C99" s="338"/>
      <c r="D99" s="338"/>
      <c r="E99" s="339"/>
      <c r="F99" s="353"/>
      <c r="G99" s="339"/>
      <c r="H99" s="338"/>
      <c r="I99" s="338"/>
      <c r="J99" s="338"/>
    </row>
    <row r="100" spans="1:10" ht="15">
      <c r="A100" s="338"/>
      <c r="B100" s="338"/>
      <c r="C100" s="338"/>
      <c r="D100" s="338"/>
      <c r="E100" s="339"/>
      <c r="F100" s="353"/>
      <c r="G100" s="339"/>
      <c r="H100" s="338"/>
      <c r="I100" s="338"/>
      <c r="J100" s="338"/>
    </row>
    <row r="101" spans="1:10" ht="15">
      <c r="A101" s="338"/>
      <c r="B101" s="338"/>
      <c r="C101" s="338"/>
      <c r="D101" s="338"/>
      <c r="E101" s="339"/>
      <c r="F101" s="353"/>
      <c r="G101" s="339"/>
      <c r="H101" s="338"/>
      <c r="I101" s="338"/>
      <c r="J101" s="338"/>
    </row>
    <row r="102" spans="1:10" ht="15">
      <c r="A102" s="338"/>
      <c r="B102" s="338"/>
      <c r="C102" s="338"/>
      <c r="D102" s="338"/>
      <c r="E102" s="339"/>
      <c r="F102" s="353"/>
      <c r="G102" s="339"/>
      <c r="H102" s="338"/>
      <c r="I102" s="338"/>
      <c r="J102" s="338"/>
    </row>
    <row r="103" spans="1:10" ht="15">
      <c r="A103" s="338"/>
      <c r="B103" s="338"/>
      <c r="C103" s="338"/>
      <c r="D103" s="338"/>
      <c r="E103" s="339"/>
      <c r="F103" s="353"/>
      <c r="G103" s="339"/>
      <c r="H103" s="338"/>
      <c r="I103" s="338"/>
      <c r="J103" s="338"/>
    </row>
    <row r="104" spans="1:10" ht="15">
      <c r="A104" s="338"/>
      <c r="B104" s="338"/>
      <c r="C104" s="338"/>
      <c r="D104" s="338"/>
      <c r="E104" s="339"/>
      <c r="F104" s="353"/>
      <c r="G104" s="339"/>
      <c r="H104" s="338"/>
      <c r="I104" s="338"/>
      <c r="J104" s="338"/>
    </row>
    <row r="105" spans="1:10" ht="15">
      <c r="A105" s="338"/>
      <c r="B105" s="338"/>
      <c r="C105" s="338"/>
      <c r="D105" s="338"/>
      <c r="E105" s="339"/>
      <c r="F105" s="353"/>
      <c r="G105" s="339"/>
      <c r="H105" s="338"/>
      <c r="I105" s="338"/>
      <c r="J105" s="338"/>
    </row>
    <row r="106" spans="1:10" ht="15">
      <c r="A106" s="338"/>
      <c r="B106" s="338"/>
      <c r="C106" s="338"/>
      <c r="D106" s="338"/>
      <c r="E106" s="339"/>
      <c r="F106" s="353"/>
      <c r="G106" s="339"/>
      <c r="H106" s="338"/>
      <c r="I106" s="338"/>
      <c r="J106" s="338"/>
    </row>
    <row r="107" spans="1:10" ht="15">
      <c r="A107" s="338"/>
      <c r="B107" s="338"/>
      <c r="C107" s="338"/>
      <c r="D107" s="338"/>
      <c r="E107" s="339"/>
      <c r="F107" s="353"/>
      <c r="G107" s="339"/>
      <c r="H107" s="338"/>
      <c r="I107" s="338"/>
      <c r="J107" s="338"/>
    </row>
    <row r="108" spans="1:10" ht="15">
      <c r="A108" s="338"/>
      <c r="B108" s="338"/>
      <c r="C108" s="338"/>
      <c r="D108" s="338"/>
      <c r="E108" s="339"/>
      <c r="F108" s="353"/>
      <c r="G108" s="339"/>
      <c r="H108" s="338"/>
      <c r="I108" s="338"/>
      <c r="J108" s="338"/>
    </row>
    <row r="109" spans="1:10" ht="15">
      <c r="A109" s="338"/>
      <c r="B109" s="338"/>
      <c r="C109" s="338"/>
      <c r="D109" s="338"/>
      <c r="E109" s="339"/>
      <c r="F109" s="353"/>
      <c r="G109" s="339"/>
      <c r="H109" s="338"/>
      <c r="I109" s="338"/>
      <c r="J109" s="338"/>
    </row>
    <row r="110" spans="1:10" ht="15">
      <c r="A110" s="338"/>
      <c r="B110" s="338"/>
      <c r="C110" s="338"/>
      <c r="D110" s="338"/>
      <c r="E110" s="339"/>
      <c r="F110" s="353"/>
      <c r="G110" s="339"/>
      <c r="H110" s="338"/>
      <c r="I110" s="338"/>
      <c r="J110" s="338"/>
    </row>
    <row r="111" spans="1:10" ht="15">
      <c r="A111" s="338"/>
      <c r="B111" s="338"/>
      <c r="C111" s="338"/>
      <c r="D111" s="338"/>
      <c r="E111" s="339"/>
      <c r="F111" s="353"/>
      <c r="G111" s="339"/>
      <c r="H111" s="338"/>
      <c r="I111" s="338"/>
      <c r="J111" s="338"/>
    </row>
    <row r="112" spans="1:10" ht="15">
      <c r="A112" s="338"/>
      <c r="B112" s="338"/>
      <c r="C112" s="338"/>
      <c r="D112" s="338"/>
      <c r="E112" s="339"/>
      <c r="F112" s="353"/>
      <c r="G112" s="339"/>
      <c r="H112" s="338"/>
      <c r="I112" s="338"/>
      <c r="J112" s="338"/>
    </row>
    <row r="113" spans="1:10" ht="15">
      <c r="A113" s="338"/>
      <c r="B113" s="338"/>
      <c r="C113" s="338"/>
      <c r="D113" s="338"/>
      <c r="E113" s="339"/>
      <c r="F113" s="353"/>
      <c r="G113" s="339"/>
      <c r="H113" s="338"/>
      <c r="I113" s="338"/>
      <c r="J113" s="338"/>
    </row>
    <row r="114" spans="1:10" ht="15">
      <c r="A114" s="338"/>
      <c r="B114" s="338"/>
      <c r="C114" s="338"/>
      <c r="D114" s="338"/>
      <c r="E114" s="339"/>
      <c r="F114" s="353"/>
      <c r="G114" s="339"/>
      <c r="H114" s="338"/>
      <c r="I114" s="338"/>
      <c r="J114" s="338"/>
    </row>
    <row r="115" spans="1:10" ht="15">
      <c r="A115" s="338"/>
      <c r="B115" s="338"/>
      <c r="C115" s="338"/>
      <c r="D115" s="338"/>
      <c r="E115" s="339"/>
      <c r="F115" s="353"/>
      <c r="G115" s="339"/>
      <c r="H115" s="338"/>
      <c r="I115" s="338"/>
      <c r="J115" s="338"/>
    </row>
    <row r="116" spans="1:10" ht="15">
      <c r="A116" s="338"/>
      <c r="B116" s="338"/>
      <c r="C116" s="338"/>
      <c r="D116" s="338"/>
      <c r="E116" s="339"/>
      <c r="F116" s="353"/>
      <c r="G116" s="339"/>
      <c r="H116" s="338"/>
      <c r="I116" s="338"/>
      <c r="J116" s="338"/>
    </row>
    <row r="117" spans="1:10" ht="15">
      <c r="A117" s="338"/>
      <c r="B117" s="338"/>
      <c r="C117" s="338"/>
      <c r="D117" s="338"/>
      <c r="E117" s="339"/>
      <c r="F117" s="353"/>
      <c r="G117" s="339"/>
      <c r="H117" s="338"/>
      <c r="I117" s="338"/>
      <c r="J117" s="338"/>
    </row>
    <row r="118" spans="1:10" ht="15">
      <c r="A118" s="338"/>
      <c r="B118" s="338"/>
      <c r="C118" s="338"/>
      <c r="D118" s="338"/>
      <c r="E118" s="339"/>
      <c r="F118" s="353"/>
      <c r="G118" s="339"/>
      <c r="H118" s="338"/>
      <c r="I118" s="338"/>
      <c r="J118" s="338"/>
    </row>
    <row r="119" spans="1:10" ht="15">
      <c r="A119" s="338"/>
      <c r="B119" s="338"/>
      <c r="C119" s="338"/>
      <c r="D119" s="338"/>
      <c r="E119" s="339"/>
      <c r="F119" s="353"/>
      <c r="G119" s="339"/>
      <c r="H119" s="338"/>
      <c r="I119" s="338"/>
      <c r="J119" s="338"/>
    </row>
    <row r="120" spans="1:10" ht="15">
      <c r="A120" s="338"/>
      <c r="B120" s="338"/>
      <c r="C120" s="338"/>
      <c r="D120" s="338"/>
      <c r="E120" s="339"/>
      <c r="F120" s="353"/>
      <c r="G120" s="339"/>
      <c r="H120" s="338"/>
      <c r="I120" s="338"/>
      <c r="J120" s="338"/>
    </row>
    <row r="121" spans="1:10" ht="15">
      <c r="A121" s="338"/>
      <c r="B121" s="338"/>
      <c r="C121" s="338"/>
      <c r="D121" s="338"/>
      <c r="E121" s="339"/>
      <c r="F121" s="353"/>
      <c r="G121" s="339"/>
      <c r="H121" s="338"/>
      <c r="I121" s="338"/>
      <c r="J121" s="338"/>
    </row>
    <row r="122" spans="1:10" ht="15">
      <c r="A122" s="338"/>
      <c r="B122" s="338"/>
      <c r="C122" s="338"/>
      <c r="D122" s="338"/>
      <c r="E122" s="339"/>
      <c r="F122" s="353"/>
      <c r="G122" s="339"/>
      <c r="H122" s="338"/>
      <c r="I122" s="338"/>
      <c r="J122" s="338"/>
    </row>
    <row r="123" spans="1:10" ht="15">
      <c r="A123" s="338"/>
      <c r="B123" s="338"/>
      <c r="C123" s="338"/>
      <c r="D123" s="338"/>
      <c r="E123" s="339"/>
      <c r="F123" s="353"/>
      <c r="G123" s="339"/>
      <c r="H123" s="338"/>
      <c r="I123" s="338"/>
      <c r="J123" s="338"/>
    </row>
    <row r="124" spans="1:10" ht="15">
      <c r="A124" s="338"/>
      <c r="B124" s="338"/>
      <c r="C124" s="338"/>
      <c r="D124" s="338"/>
      <c r="E124" s="339"/>
      <c r="F124" s="353"/>
      <c r="G124" s="339"/>
      <c r="H124" s="338"/>
      <c r="I124" s="338"/>
      <c r="J124" s="338"/>
    </row>
    <row r="125" spans="1:10" ht="15">
      <c r="A125" s="338"/>
      <c r="B125" s="338"/>
      <c r="C125" s="338"/>
      <c r="D125" s="338"/>
      <c r="E125" s="339"/>
      <c r="F125" s="353"/>
      <c r="G125" s="339"/>
      <c r="H125" s="338"/>
      <c r="I125" s="338"/>
      <c r="J125" s="338"/>
    </row>
    <row r="126" spans="1:10" ht="15">
      <c r="A126" s="338"/>
      <c r="B126" s="338"/>
      <c r="C126" s="338"/>
      <c r="D126" s="338"/>
      <c r="E126" s="339"/>
      <c r="F126" s="353"/>
      <c r="G126" s="339"/>
      <c r="H126" s="338"/>
      <c r="I126" s="338"/>
      <c r="J126" s="338"/>
    </row>
    <row r="127" spans="1:10" ht="15">
      <c r="A127" s="338"/>
      <c r="B127" s="338"/>
      <c r="C127" s="338"/>
      <c r="D127" s="338"/>
      <c r="E127" s="339"/>
      <c r="F127" s="353"/>
      <c r="G127" s="339"/>
      <c r="H127" s="338"/>
      <c r="I127" s="338"/>
      <c r="J127" s="338"/>
    </row>
    <row r="128" spans="1:10" ht="15">
      <c r="A128" s="338"/>
      <c r="B128" s="338"/>
      <c r="C128" s="338"/>
      <c r="D128" s="338"/>
      <c r="E128" s="339"/>
      <c r="F128" s="353"/>
      <c r="G128" s="339"/>
      <c r="H128" s="338"/>
      <c r="I128" s="338"/>
      <c r="J128" s="338"/>
    </row>
    <row r="129" spans="1:10" ht="15">
      <c r="A129" s="338"/>
      <c r="B129" s="338"/>
      <c r="C129" s="338"/>
      <c r="D129" s="338"/>
      <c r="E129" s="339"/>
      <c r="F129" s="353"/>
      <c r="G129" s="339"/>
      <c r="H129" s="338"/>
      <c r="I129" s="338"/>
      <c r="J129" s="338"/>
    </row>
    <row r="130" spans="1:10" ht="15">
      <c r="A130" s="338"/>
      <c r="B130" s="338"/>
      <c r="C130" s="338"/>
      <c r="D130" s="338"/>
      <c r="E130" s="339"/>
      <c r="F130" s="353"/>
      <c r="G130" s="339"/>
      <c r="H130" s="338"/>
      <c r="I130" s="338"/>
      <c r="J130" s="338"/>
    </row>
    <row r="131" spans="1:10" ht="15">
      <c r="A131" s="338"/>
      <c r="B131" s="338"/>
      <c r="C131" s="338"/>
      <c r="D131" s="338"/>
      <c r="E131" s="339"/>
      <c r="F131" s="353"/>
      <c r="G131" s="339"/>
      <c r="H131" s="338"/>
      <c r="I131" s="338"/>
      <c r="J131" s="338"/>
    </row>
    <row r="132" spans="1:10" ht="15">
      <c r="A132" s="338"/>
      <c r="B132" s="338"/>
      <c r="C132" s="338"/>
      <c r="D132" s="338"/>
      <c r="E132" s="339"/>
      <c r="F132" s="353"/>
      <c r="G132" s="339"/>
      <c r="H132" s="338"/>
      <c r="I132" s="338"/>
      <c r="J132" s="338"/>
    </row>
    <row r="133" spans="1:10" ht="15">
      <c r="A133" s="338"/>
      <c r="B133" s="338"/>
      <c r="C133" s="338"/>
      <c r="D133" s="338"/>
      <c r="E133" s="339"/>
      <c r="F133" s="353"/>
      <c r="G133" s="339"/>
      <c r="H133" s="338"/>
      <c r="I133" s="338"/>
      <c r="J133" s="338"/>
    </row>
    <row r="134" spans="1:10" ht="15">
      <c r="A134" s="338"/>
      <c r="B134" s="338"/>
      <c r="C134" s="338"/>
      <c r="D134" s="338"/>
      <c r="E134" s="339"/>
      <c r="F134" s="353"/>
      <c r="G134" s="339"/>
      <c r="H134" s="338"/>
      <c r="I134" s="338"/>
      <c r="J134" s="338"/>
    </row>
    <row r="135" spans="1:10" ht="15">
      <c r="A135" s="338"/>
      <c r="B135" s="338"/>
      <c r="C135" s="338"/>
      <c r="D135" s="338"/>
      <c r="E135" s="339"/>
      <c r="F135" s="353"/>
      <c r="G135" s="339"/>
      <c r="H135" s="338"/>
      <c r="I135" s="338"/>
      <c r="J135" s="338"/>
    </row>
    <row r="136" spans="1:10" ht="15">
      <c r="A136" s="338"/>
      <c r="B136" s="338"/>
      <c r="C136" s="338"/>
      <c r="D136" s="338"/>
      <c r="E136" s="339"/>
      <c r="F136" s="353"/>
      <c r="G136" s="339"/>
      <c r="H136" s="338"/>
      <c r="I136" s="338"/>
      <c r="J136" s="338"/>
    </row>
    <row r="137" spans="1:10" ht="15">
      <c r="A137" s="338"/>
      <c r="B137" s="338"/>
      <c r="C137" s="338"/>
      <c r="D137" s="338"/>
      <c r="E137" s="339"/>
      <c r="F137" s="353"/>
      <c r="G137" s="339"/>
      <c r="H137" s="338"/>
      <c r="I137" s="338"/>
      <c r="J137" s="338"/>
    </row>
    <row r="138" spans="1:10" ht="15">
      <c r="A138" s="338"/>
      <c r="B138" s="338"/>
      <c r="C138" s="338"/>
      <c r="D138" s="338"/>
      <c r="E138" s="339"/>
      <c r="F138" s="353"/>
      <c r="G138" s="339"/>
      <c r="H138" s="338"/>
      <c r="I138" s="338"/>
      <c r="J138" s="338"/>
    </row>
    <row r="139" spans="1:10" ht="15">
      <c r="A139" s="338"/>
      <c r="B139" s="338"/>
      <c r="C139" s="338"/>
      <c r="D139" s="338"/>
      <c r="E139" s="339"/>
      <c r="F139" s="353"/>
      <c r="G139" s="339"/>
      <c r="H139" s="338"/>
      <c r="I139" s="338"/>
      <c r="J139" s="338"/>
    </row>
    <row r="140" spans="1:10" ht="15">
      <c r="A140" s="338"/>
      <c r="B140" s="338"/>
      <c r="C140" s="338"/>
      <c r="D140" s="338"/>
      <c r="E140" s="339"/>
      <c r="F140" s="353"/>
      <c r="G140" s="339"/>
      <c r="H140" s="338"/>
      <c r="I140" s="338"/>
      <c r="J140" s="338"/>
    </row>
    <row r="141" spans="1:10" ht="15">
      <c r="A141" s="338"/>
      <c r="B141" s="338"/>
      <c r="C141" s="338"/>
      <c r="D141" s="338"/>
      <c r="E141" s="339"/>
      <c r="F141" s="353"/>
      <c r="G141" s="339"/>
      <c r="H141" s="338"/>
      <c r="I141" s="338"/>
      <c r="J141" s="338"/>
    </row>
    <row r="142" spans="1:10" ht="15">
      <c r="A142" s="338"/>
      <c r="B142" s="338"/>
      <c r="C142" s="338"/>
      <c r="D142" s="338"/>
      <c r="E142" s="339"/>
      <c r="F142" s="353"/>
      <c r="G142" s="339"/>
      <c r="H142" s="338"/>
      <c r="I142" s="338"/>
      <c r="J142" s="338"/>
    </row>
    <row r="143" spans="1:10" ht="15">
      <c r="A143" s="338"/>
      <c r="B143" s="338"/>
      <c r="C143" s="338"/>
      <c r="D143" s="338"/>
      <c r="E143" s="339"/>
      <c r="F143" s="353"/>
      <c r="G143" s="339"/>
      <c r="H143" s="338"/>
      <c r="I143" s="338"/>
      <c r="J143" s="338"/>
    </row>
    <row r="144" spans="1:10" ht="15">
      <c r="A144" s="338"/>
      <c r="B144" s="338"/>
      <c r="C144" s="338"/>
      <c r="D144" s="338"/>
      <c r="E144" s="339"/>
      <c r="F144" s="353"/>
      <c r="G144" s="339"/>
      <c r="H144" s="338"/>
      <c r="I144" s="338"/>
      <c r="J144" s="338"/>
    </row>
    <row r="145" spans="1:10" ht="15">
      <c r="A145" s="338"/>
      <c r="B145" s="338"/>
      <c r="C145" s="338"/>
      <c r="D145" s="338"/>
      <c r="E145" s="339"/>
      <c r="F145" s="353"/>
      <c r="G145" s="339"/>
      <c r="H145" s="338"/>
      <c r="I145" s="338"/>
      <c r="J145" s="338"/>
    </row>
    <row r="146" spans="1:10" ht="15">
      <c r="A146" s="338"/>
      <c r="B146" s="338"/>
      <c r="C146" s="338"/>
      <c r="D146" s="338"/>
      <c r="E146" s="339"/>
      <c r="F146" s="353"/>
      <c r="G146" s="339"/>
      <c r="H146" s="338"/>
      <c r="I146" s="338"/>
      <c r="J146" s="338"/>
    </row>
    <row r="147" spans="1:10" ht="15">
      <c r="A147" s="338"/>
      <c r="B147" s="338"/>
      <c r="C147" s="338"/>
      <c r="D147" s="338"/>
      <c r="E147" s="339"/>
      <c r="F147" s="353"/>
      <c r="G147" s="339"/>
      <c r="H147" s="338"/>
      <c r="I147" s="338"/>
      <c r="J147" s="338"/>
    </row>
    <row r="148" spans="1:10" ht="15">
      <c r="A148" s="338"/>
      <c r="B148" s="338"/>
      <c r="C148" s="338"/>
      <c r="D148" s="338"/>
      <c r="E148" s="339"/>
      <c r="F148" s="353"/>
      <c r="G148" s="339"/>
      <c r="H148" s="338"/>
      <c r="I148" s="338"/>
      <c r="J148" s="338"/>
    </row>
    <row r="149" spans="1:10" ht="15">
      <c r="A149" s="338"/>
      <c r="B149" s="338"/>
      <c r="C149" s="338"/>
      <c r="D149" s="338"/>
      <c r="E149" s="339"/>
      <c r="F149" s="353"/>
      <c r="G149" s="339"/>
      <c r="H149" s="338"/>
      <c r="I149" s="338"/>
      <c r="J149" s="338"/>
    </row>
    <row r="150" spans="1:10" ht="15">
      <c r="A150" s="338"/>
      <c r="B150" s="338"/>
      <c r="C150" s="338"/>
      <c r="D150" s="338"/>
      <c r="E150" s="339"/>
      <c r="F150" s="353"/>
      <c r="G150" s="339"/>
      <c r="H150" s="338"/>
      <c r="I150" s="338"/>
      <c r="J150" s="338"/>
    </row>
    <row r="151" spans="1:10" ht="15">
      <c r="A151" s="338"/>
      <c r="B151" s="338"/>
      <c r="C151" s="338"/>
      <c r="D151" s="338"/>
      <c r="E151" s="339"/>
      <c r="F151" s="353"/>
      <c r="G151" s="339"/>
      <c r="H151" s="338"/>
      <c r="I151" s="338"/>
      <c r="J151" s="338"/>
    </row>
    <row r="152" spans="1:10" ht="15">
      <c r="A152" s="338"/>
      <c r="B152" s="338"/>
      <c r="C152" s="338"/>
      <c r="D152" s="338"/>
      <c r="E152" s="339"/>
      <c r="F152" s="353"/>
      <c r="G152" s="339"/>
      <c r="H152" s="338"/>
      <c r="I152" s="338"/>
      <c r="J152" s="338"/>
    </row>
    <row r="153" spans="1:10" ht="15">
      <c r="A153" s="338"/>
      <c r="B153" s="338"/>
      <c r="C153" s="338"/>
      <c r="D153" s="338"/>
      <c r="E153" s="339"/>
      <c r="F153" s="353"/>
      <c r="G153" s="339"/>
      <c r="H153" s="338"/>
      <c r="I153" s="338"/>
      <c r="J153" s="338"/>
    </row>
    <row r="154" spans="1:10" ht="15">
      <c r="A154" s="338"/>
      <c r="B154" s="338"/>
      <c r="C154" s="338"/>
      <c r="D154" s="338"/>
      <c r="E154" s="339"/>
      <c r="F154" s="353"/>
      <c r="G154" s="339"/>
      <c r="H154" s="338"/>
      <c r="I154" s="338"/>
      <c r="J154" s="338"/>
    </row>
    <row r="155" spans="1:10" ht="15">
      <c r="A155" s="338"/>
      <c r="B155" s="338"/>
      <c r="C155" s="338"/>
      <c r="D155" s="338"/>
      <c r="E155" s="339"/>
      <c r="F155" s="353"/>
      <c r="G155" s="339"/>
      <c r="H155" s="338"/>
      <c r="I155" s="338"/>
      <c r="J155" s="338"/>
    </row>
    <row r="156" spans="1:10" ht="15">
      <c r="A156" s="338"/>
      <c r="B156" s="338"/>
      <c r="C156" s="338"/>
      <c r="D156" s="338"/>
      <c r="E156" s="339"/>
      <c r="F156" s="353"/>
      <c r="G156" s="339"/>
      <c r="H156" s="338"/>
      <c r="I156" s="338"/>
      <c r="J156" s="338"/>
    </row>
    <row r="157" spans="1:10" ht="15">
      <c r="A157" s="338"/>
      <c r="B157" s="338"/>
      <c r="C157" s="338"/>
      <c r="D157" s="338"/>
      <c r="E157" s="339"/>
      <c r="F157" s="353"/>
      <c r="G157" s="339"/>
      <c r="H157" s="338"/>
      <c r="I157" s="338"/>
      <c r="J157" s="338"/>
    </row>
    <row r="158" spans="1:10" ht="15">
      <c r="A158" s="338"/>
      <c r="B158" s="338"/>
      <c r="C158" s="338"/>
      <c r="D158" s="338"/>
      <c r="E158" s="339"/>
      <c r="F158" s="353"/>
      <c r="G158" s="339"/>
      <c r="H158" s="338"/>
      <c r="I158" s="338"/>
      <c r="J158" s="338"/>
    </row>
    <row r="159" spans="1:10" ht="15">
      <c r="A159" s="338"/>
      <c r="B159" s="338"/>
      <c r="C159" s="338"/>
      <c r="D159" s="338"/>
      <c r="E159" s="339"/>
      <c r="F159" s="353"/>
      <c r="G159" s="339"/>
      <c r="H159" s="338"/>
      <c r="I159" s="338"/>
      <c r="J159" s="338"/>
    </row>
    <row r="160" spans="1:10" ht="15">
      <c r="A160" s="338"/>
      <c r="B160" s="338"/>
      <c r="C160" s="338"/>
      <c r="D160" s="338"/>
      <c r="E160" s="339"/>
      <c r="F160" s="353"/>
      <c r="G160" s="339"/>
      <c r="H160" s="338"/>
      <c r="I160" s="338"/>
      <c r="J160" s="338"/>
    </row>
    <row r="161" spans="1:10" ht="15">
      <c r="A161" s="338"/>
      <c r="B161" s="338"/>
      <c r="C161" s="338"/>
      <c r="D161" s="338"/>
      <c r="E161" s="339"/>
      <c r="F161" s="353"/>
      <c r="G161" s="339"/>
      <c r="H161" s="338"/>
      <c r="I161" s="338"/>
      <c r="J161" s="338"/>
    </row>
    <row r="162" spans="1:10" ht="15">
      <c r="A162" s="338"/>
      <c r="B162" s="338"/>
      <c r="C162" s="338"/>
      <c r="D162" s="338"/>
      <c r="E162" s="339"/>
      <c r="F162" s="353"/>
      <c r="G162" s="339"/>
      <c r="H162" s="338"/>
      <c r="I162" s="338"/>
      <c r="J162" s="338"/>
    </row>
    <row r="163" spans="1:10" ht="15">
      <c r="A163" s="338"/>
      <c r="B163" s="338"/>
      <c r="C163" s="338"/>
      <c r="D163" s="338"/>
      <c r="E163" s="339"/>
      <c r="F163" s="353"/>
      <c r="G163" s="339"/>
      <c r="H163" s="338"/>
      <c r="I163" s="338"/>
      <c r="J163" s="338"/>
    </row>
    <row r="164" spans="1:10" ht="15">
      <c r="A164" s="338"/>
      <c r="B164" s="338"/>
      <c r="C164" s="338"/>
      <c r="D164" s="338"/>
      <c r="E164" s="339"/>
      <c r="F164" s="353"/>
      <c r="G164" s="339"/>
      <c r="H164" s="338"/>
      <c r="I164" s="338"/>
      <c r="J164" s="338"/>
    </row>
    <row r="165" spans="1:10" ht="15">
      <c r="A165" s="338"/>
      <c r="B165" s="338"/>
      <c r="C165" s="338"/>
      <c r="D165" s="338"/>
      <c r="E165" s="339"/>
      <c r="F165" s="353"/>
      <c r="G165" s="339"/>
      <c r="H165" s="338"/>
      <c r="I165" s="338"/>
      <c r="J165" s="338"/>
    </row>
    <row r="166" spans="1:10" ht="15">
      <c r="A166" s="338"/>
      <c r="B166" s="338"/>
      <c r="C166" s="338"/>
      <c r="D166" s="338"/>
      <c r="E166" s="339"/>
      <c r="F166" s="353"/>
      <c r="G166" s="339"/>
      <c r="H166" s="338"/>
      <c r="I166" s="338"/>
      <c r="J166" s="338"/>
    </row>
    <row r="167" spans="1:10" ht="15">
      <c r="A167" s="338"/>
      <c r="B167" s="338"/>
      <c r="C167" s="338"/>
      <c r="D167" s="338"/>
      <c r="E167" s="339"/>
      <c r="F167" s="353"/>
      <c r="G167" s="339"/>
      <c r="H167" s="338"/>
      <c r="I167" s="338"/>
      <c r="J167" s="338"/>
    </row>
    <row r="168" spans="1:10" ht="15">
      <c r="A168" s="338"/>
      <c r="B168" s="338"/>
      <c r="C168" s="338"/>
      <c r="D168" s="338"/>
      <c r="E168" s="339"/>
      <c r="F168" s="353"/>
      <c r="G168" s="339"/>
      <c r="H168" s="338"/>
      <c r="I168" s="338"/>
      <c r="J168" s="338"/>
    </row>
    <row r="169" spans="1:10" ht="15">
      <c r="A169" s="338"/>
      <c r="B169" s="338"/>
      <c r="C169" s="338"/>
      <c r="D169" s="338"/>
      <c r="E169" s="339"/>
      <c r="F169" s="353"/>
      <c r="G169" s="339"/>
      <c r="H169" s="338"/>
      <c r="I169" s="338"/>
      <c r="J169" s="338"/>
    </row>
    <row r="170" spans="1:10" ht="15">
      <c r="A170" s="338"/>
      <c r="B170" s="338"/>
      <c r="C170" s="338"/>
      <c r="D170" s="338"/>
      <c r="E170" s="339"/>
      <c r="F170" s="353"/>
      <c r="G170" s="339"/>
      <c r="H170" s="338"/>
      <c r="I170" s="338"/>
      <c r="J170" s="338"/>
    </row>
    <row r="171" spans="1:10" ht="15">
      <c r="A171" s="338"/>
      <c r="B171" s="338"/>
      <c r="C171" s="338"/>
      <c r="D171" s="338"/>
      <c r="E171" s="339"/>
      <c r="F171" s="353"/>
      <c r="G171" s="339"/>
      <c r="H171" s="338"/>
      <c r="I171" s="338"/>
      <c r="J171" s="338"/>
    </row>
    <row r="172" spans="1:10" ht="15">
      <c r="A172" s="338"/>
      <c r="B172" s="338"/>
      <c r="C172" s="338"/>
      <c r="D172" s="338"/>
      <c r="E172" s="339"/>
      <c r="F172" s="353"/>
      <c r="G172" s="339"/>
      <c r="H172" s="338"/>
      <c r="I172" s="338"/>
      <c r="J172" s="338"/>
    </row>
    <row r="173" spans="1:10" ht="15">
      <c r="A173" s="338"/>
      <c r="B173" s="338"/>
      <c r="C173" s="338"/>
      <c r="D173" s="338"/>
      <c r="E173" s="339"/>
      <c r="F173" s="353"/>
      <c r="G173" s="339"/>
      <c r="H173" s="338"/>
      <c r="I173" s="338"/>
      <c r="J173" s="338"/>
    </row>
    <row r="174" spans="1:10" ht="15">
      <c r="A174" s="338"/>
      <c r="B174" s="338"/>
      <c r="C174" s="338"/>
      <c r="D174" s="338"/>
      <c r="E174" s="339"/>
      <c r="F174" s="353"/>
      <c r="G174" s="339"/>
      <c r="H174" s="338"/>
      <c r="I174" s="338"/>
      <c r="J174" s="338"/>
    </row>
    <row r="175" spans="1:10" ht="15">
      <c r="A175" s="338"/>
      <c r="B175" s="338"/>
      <c r="C175" s="338"/>
      <c r="D175" s="338"/>
      <c r="E175" s="339"/>
      <c r="F175" s="353"/>
      <c r="G175" s="339"/>
      <c r="H175" s="338"/>
      <c r="I175" s="338"/>
      <c r="J175" s="338"/>
    </row>
    <row r="176" spans="1:10" ht="15">
      <c r="A176" s="338"/>
      <c r="B176" s="338"/>
      <c r="C176" s="338"/>
      <c r="D176" s="338"/>
      <c r="E176" s="339"/>
      <c r="F176" s="353"/>
      <c r="G176" s="339"/>
      <c r="H176" s="338"/>
      <c r="I176" s="338"/>
      <c r="J176" s="338"/>
    </row>
    <row r="177" spans="1:10" ht="15">
      <c r="A177" s="338"/>
      <c r="B177" s="338"/>
      <c r="C177" s="338"/>
      <c r="D177" s="338"/>
      <c r="E177" s="339"/>
      <c r="F177" s="353"/>
      <c r="G177" s="339"/>
      <c r="H177" s="338"/>
      <c r="I177" s="338"/>
      <c r="J177" s="338"/>
    </row>
    <row r="178" spans="1:10" ht="15">
      <c r="A178" s="338"/>
      <c r="B178" s="338"/>
      <c r="C178" s="338"/>
      <c r="D178" s="338"/>
      <c r="E178" s="339"/>
      <c r="F178" s="353"/>
      <c r="G178" s="339"/>
      <c r="H178" s="338"/>
      <c r="I178" s="338"/>
      <c r="J178" s="338"/>
    </row>
    <row r="179" spans="1:10" ht="15">
      <c r="A179" s="338"/>
      <c r="B179" s="338"/>
      <c r="C179" s="338"/>
      <c r="D179" s="338"/>
      <c r="E179" s="339"/>
      <c r="F179" s="353"/>
      <c r="G179" s="339"/>
      <c r="H179" s="338"/>
      <c r="I179" s="338"/>
      <c r="J179" s="338"/>
    </row>
    <row r="180" spans="1:10" ht="15">
      <c r="A180" s="338"/>
      <c r="B180" s="338"/>
      <c r="C180" s="338"/>
      <c r="D180" s="338"/>
      <c r="E180" s="339"/>
      <c r="F180" s="353"/>
      <c r="G180" s="339"/>
      <c r="H180" s="338"/>
      <c r="I180" s="338"/>
      <c r="J180" s="338"/>
    </row>
    <row r="181" spans="1:10" ht="15">
      <c r="A181" s="338"/>
      <c r="B181" s="338"/>
      <c r="C181" s="338"/>
      <c r="D181" s="338"/>
      <c r="E181" s="339"/>
      <c r="F181" s="353"/>
      <c r="G181" s="339"/>
      <c r="H181" s="338"/>
      <c r="I181" s="338"/>
      <c r="J181" s="338"/>
    </row>
    <row r="182" spans="1:10" ht="15">
      <c r="A182" s="338"/>
      <c r="B182" s="338"/>
      <c r="C182" s="338"/>
      <c r="D182" s="338"/>
      <c r="E182" s="339"/>
      <c r="F182" s="353"/>
      <c r="G182" s="339"/>
      <c r="H182" s="338"/>
      <c r="I182" s="338"/>
      <c r="J182" s="338"/>
    </row>
    <row r="183" spans="1:10" ht="15">
      <c r="A183" s="338"/>
      <c r="B183" s="338"/>
      <c r="C183" s="338"/>
      <c r="D183" s="338"/>
      <c r="E183" s="339"/>
      <c r="F183" s="353"/>
      <c r="G183" s="339"/>
      <c r="H183" s="338"/>
      <c r="I183" s="338"/>
      <c r="J183" s="338"/>
    </row>
    <row r="184" spans="1:10" ht="15">
      <c r="A184" s="338"/>
      <c r="B184" s="338"/>
      <c r="C184" s="338"/>
      <c r="D184" s="338"/>
      <c r="E184" s="339"/>
      <c r="F184" s="353"/>
      <c r="G184" s="339"/>
      <c r="H184" s="338"/>
      <c r="I184" s="338"/>
      <c r="J184" s="338"/>
    </row>
    <row r="185" spans="1:10" ht="15">
      <c r="A185" s="338"/>
      <c r="B185" s="338"/>
      <c r="C185" s="338"/>
      <c r="D185" s="338"/>
      <c r="E185" s="339"/>
      <c r="F185" s="353"/>
      <c r="G185" s="339"/>
      <c r="H185" s="338"/>
      <c r="I185" s="338"/>
      <c r="J185" s="338"/>
    </row>
    <row r="186" spans="1:10" ht="15">
      <c r="A186" s="338"/>
      <c r="B186" s="338"/>
      <c r="C186" s="338"/>
      <c r="D186" s="338"/>
      <c r="E186" s="339"/>
      <c r="F186" s="353"/>
      <c r="G186" s="339"/>
      <c r="H186" s="338"/>
      <c r="I186" s="338"/>
      <c r="J186" s="338"/>
    </row>
    <row r="187" spans="1:10" ht="15">
      <c r="A187" s="338"/>
      <c r="B187" s="338"/>
      <c r="C187" s="338"/>
      <c r="D187" s="338"/>
      <c r="E187" s="339"/>
      <c r="F187" s="353"/>
      <c r="G187" s="339"/>
      <c r="H187" s="338"/>
      <c r="I187" s="338"/>
      <c r="J187" s="338"/>
    </row>
    <row r="188" spans="1:10" ht="15">
      <c r="A188" s="338"/>
      <c r="B188" s="338"/>
      <c r="C188" s="338"/>
      <c r="D188" s="338"/>
      <c r="E188" s="339"/>
      <c r="F188" s="353"/>
      <c r="G188" s="339"/>
      <c r="H188" s="338"/>
      <c r="I188" s="338"/>
      <c r="J188" s="338"/>
    </row>
    <row r="189" spans="1:10" ht="15">
      <c r="A189" s="338"/>
      <c r="B189" s="338"/>
      <c r="C189" s="338"/>
      <c r="D189" s="338"/>
      <c r="E189" s="339"/>
      <c r="F189" s="353"/>
      <c r="G189" s="339"/>
      <c r="H189" s="338"/>
      <c r="I189" s="338"/>
      <c r="J189" s="338"/>
    </row>
    <row r="190" spans="1:10" ht="15">
      <c r="A190" s="338"/>
      <c r="B190" s="338"/>
      <c r="C190" s="338"/>
      <c r="D190" s="338"/>
      <c r="E190" s="339"/>
      <c r="F190" s="353"/>
      <c r="G190" s="339"/>
      <c r="H190" s="338"/>
      <c r="I190" s="338"/>
      <c r="J190" s="338"/>
    </row>
    <row r="191" spans="1:10" ht="15">
      <c r="A191" s="338"/>
      <c r="B191" s="338"/>
      <c r="C191" s="338"/>
      <c r="D191" s="338"/>
      <c r="E191" s="339"/>
      <c r="F191" s="353"/>
      <c r="G191" s="339"/>
      <c r="H191" s="338"/>
      <c r="I191" s="338"/>
      <c r="J191" s="338"/>
    </row>
    <row r="192" spans="1:10" ht="15">
      <c r="A192" s="338"/>
      <c r="B192" s="338"/>
      <c r="C192" s="338"/>
      <c r="D192" s="338"/>
      <c r="E192" s="339"/>
      <c r="F192" s="353"/>
      <c r="G192" s="339"/>
      <c r="H192" s="338"/>
      <c r="I192" s="338"/>
      <c r="J192" s="338"/>
    </row>
    <row r="193" spans="1:10" ht="15">
      <c r="A193" s="338"/>
      <c r="B193" s="338"/>
      <c r="C193" s="338"/>
      <c r="D193" s="338"/>
      <c r="E193" s="339"/>
      <c r="F193" s="353"/>
      <c r="G193" s="339"/>
      <c r="H193" s="338"/>
      <c r="I193" s="338"/>
      <c r="J193" s="338"/>
    </row>
    <row r="194" spans="1:10" ht="15">
      <c r="A194" s="338"/>
      <c r="B194" s="338"/>
      <c r="C194" s="338"/>
      <c r="D194" s="338"/>
      <c r="E194" s="339"/>
      <c r="F194" s="353"/>
      <c r="G194" s="339"/>
      <c r="H194" s="338"/>
      <c r="I194" s="338"/>
      <c r="J194" s="338"/>
    </row>
    <row r="195" spans="1:10" ht="15">
      <c r="A195" s="338"/>
      <c r="B195" s="338"/>
      <c r="C195" s="338"/>
      <c r="D195" s="338"/>
      <c r="E195" s="339"/>
      <c r="F195" s="353"/>
      <c r="G195" s="339"/>
      <c r="H195" s="338"/>
      <c r="I195" s="338"/>
      <c r="J195" s="338"/>
    </row>
    <row r="196" spans="1:10" ht="15">
      <c r="A196" s="338"/>
      <c r="B196" s="338"/>
      <c r="C196" s="338"/>
      <c r="D196" s="338"/>
      <c r="E196" s="339"/>
      <c r="F196" s="353"/>
      <c r="G196" s="339"/>
      <c r="H196" s="338"/>
      <c r="I196" s="338"/>
      <c r="J196" s="338"/>
    </row>
    <row r="197" spans="1:10" ht="15">
      <c r="A197" s="338"/>
      <c r="B197" s="338"/>
      <c r="C197" s="338"/>
      <c r="D197" s="338"/>
      <c r="E197" s="339"/>
      <c r="F197" s="353"/>
      <c r="G197" s="339"/>
      <c r="H197" s="338"/>
      <c r="I197" s="338"/>
      <c r="J197" s="338"/>
    </row>
    <row r="198" spans="1:10" ht="15">
      <c r="A198" s="338"/>
      <c r="B198" s="338"/>
      <c r="C198" s="338"/>
      <c r="D198" s="338"/>
      <c r="E198" s="339"/>
      <c r="F198" s="353"/>
      <c r="G198" s="339"/>
      <c r="H198" s="338"/>
      <c r="I198" s="338"/>
      <c r="J198" s="338"/>
    </row>
    <row r="199" spans="1:10" ht="15">
      <c r="A199" s="338"/>
      <c r="B199" s="338"/>
      <c r="C199" s="338"/>
      <c r="D199" s="338"/>
      <c r="E199" s="339"/>
      <c r="F199" s="353"/>
      <c r="G199" s="339"/>
      <c r="H199" s="338"/>
      <c r="I199" s="338"/>
      <c r="J199" s="338"/>
    </row>
    <row r="200" spans="1:10" ht="15">
      <c r="A200" s="338"/>
      <c r="B200" s="338"/>
      <c r="C200" s="338"/>
      <c r="D200" s="338"/>
      <c r="E200" s="339"/>
      <c r="F200" s="353"/>
      <c r="G200" s="339"/>
      <c r="H200" s="338"/>
      <c r="I200" s="338"/>
      <c r="J200" s="338"/>
    </row>
    <row r="201" spans="1:10" ht="15">
      <c r="A201" s="338"/>
      <c r="B201" s="338"/>
      <c r="C201" s="338"/>
      <c r="D201" s="338"/>
      <c r="E201" s="339"/>
      <c r="F201" s="353"/>
      <c r="G201" s="339"/>
      <c r="H201" s="338"/>
      <c r="I201" s="338"/>
      <c r="J201" s="338"/>
    </row>
    <row r="202" spans="1:10" ht="15">
      <c r="A202" s="338"/>
      <c r="B202" s="338"/>
      <c r="C202" s="338"/>
      <c r="D202" s="338"/>
      <c r="E202" s="339"/>
      <c r="F202" s="353"/>
      <c r="G202" s="339"/>
      <c r="H202" s="338"/>
      <c r="I202" s="338"/>
      <c r="J202" s="338"/>
    </row>
    <row r="203" spans="1:10" ht="15">
      <c r="A203" s="338"/>
      <c r="B203" s="338"/>
      <c r="C203" s="338"/>
      <c r="D203" s="338"/>
      <c r="E203" s="339"/>
      <c r="F203" s="353"/>
      <c r="G203" s="339"/>
      <c r="H203" s="338"/>
      <c r="I203" s="338"/>
      <c r="J203" s="338"/>
    </row>
    <row r="204" spans="1:10" ht="15">
      <c r="A204" s="338"/>
      <c r="B204" s="338"/>
      <c r="C204" s="338"/>
      <c r="D204" s="338"/>
      <c r="E204" s="339"/>
      <c r="F204" s="353"/>
      <c r="G204" s="339"/>
      <c r="H204" s="338"/>
      <c r="I204" s="338"/>
      <c r="J204" s="338"/>
    </row>
    <row r="205" spans="1:10" ht="15">
      <c r="A205" s="338"/>
      <c r="B205" s="338"/>
      <c r="C205" s="338"/>
      <c r="D205" s="338"/>
      <c r="E205" s="339"/>
      <c r="F205" s="353"/>
      <c r="G205" s="339"/>
      <c r="H205" s="338"/>
      <c r="I205" s="338"/>
      <c r="J205" s="338"/>
    </row>
    <row r="206" spans="1:10" ht="15">
      <c r="A206" s="338"/>
      <c r="B206" s="338"/>
      <c r="C206" s="338"/>
      <c r="D206" s="338"/>
      <c r="E206" s="339"/>
      <c r="F206" s="353"/>
      <c r="G206" s="339"/>
      <c r="H206" s="338"/>
      <c r="I206" s="338"/>
      <c r="J206" s="338"/>
    </row>
    <row r="207" spans="1:10" ht="15">
      <c r="A207" s="338"/>
      <c r="B207" s="338"/>
      <c r="C207" s="338"/>
      <c r="D207" s="338"/>
      <c r="E207" s="339"/>
      <c r="F207" s="353"/>
      <c r="G207" s="339"/>
      <c r="H207" s="338"/>
      <c r="I207" s="338"/>
      <c r="J207" s="338"/>
    </row>
    <row r="208" spans="1:10" ht="15">
      <c r="A208" s="338"/>
      <c r="B208" s="338"/>
      <c r="C208" s="338"/>
      <c r="D208" s="338"/>
      <c r="E208" s="339"/>
      <c r="F208" s="353"/>
      <c r="G208" s="339"/>
      <c r="H208" s="338"/>
      <c r="I208" s="338"/>
      <c r="J208" s="338"/>
    </row>
    <row r="209" spans="1:10" ht="15">
      <c r="A209" s="338"/>
      <c r="B209" s="338"/>
      <c r="C209" s="338"/>
      <c r="D209" s="338"/>
      <c r="E209" s="339"/>
      <c r="F209" s="353"/>
      <c r="G209" s="339"/>
      <c r="H209" s="338"/>
      <c r="I209" s="338"/>
      <c r="J209" s="338"/>
    </row>
    <row r="210" spans="1:10" ht="15">
      <c r="A210" s="338"/>
      <c r="B210" s="338"/>
      <c r="C210" s="338"/>
      <c r="D210" s="338"/>
      <c r="E210" s="339"/>
      <c r="F210" s="353"/>
      <c r="G210" s="339"/>
      <c r="H210" s="338"/>
      <c r="I210" s="338"/>
      <c r="J210" s="338"/>
    </row>
    <row r="211" spans="1:10" ht="15">
      <c r="A211" s="338"/>
      <c r="B211" s="338"/>
      <c r="C211" s="338"/>
      <c r="D211" s="338"/>
      <c r="E211" s="339"/>
      <c r="F211" s="353"/>
      <c r="G211" s="339"/>
      <c r="H211" s="338"/>
      <c r="I211" s="338"/>
      <c r="J211" s="338"/>
    </row>
    <row r="212" spans="1:10" ht="15">
      <c r="A212" s="338"/>
      <c r="B212" s="338"/>
      <c r="C212" s="338"/>
      <c r="D212" s="338"/>
      <c r="E212" s="339"/>
      <c r="F212" s="353"/>
      <c r="G212" s="339"/>
      <c r="H212" s="338"/>
      <c r="I212" s="338"/>
      <c r="J212" s="338"/>
    </row>
    <row r="213" spans="1:10" ht="15">
      <c r="A213" s="338"/>
      <c r="B213" s="338"/>
      <c r="C213" s="338"/>
      <c r="D213" s="338"/>
      <c r="E213" s="339"/>
      <c r="F213" s="353"/>
      <c r="G213" s="339"/>
      <c r="H213" s="338"/>
      <c r="I213" s="338"/>
      <c r="J213" s="338"/>
    </row>
    <row r="214" spans="1:10" ht="15">
      <c r="A214" s="338"/>
      <c r="B214" s="338"/>
      <c r="C214" s="338"/>
      <c r="D214" s="338"/>
      <c r="E214" s="339"/>
      <c r="F214" s="353"/>
      <c r="G214" s="339"/>
      <c r="H214" s="338"/>
      <c r="I214" s="338"/>
      <c r="J214" s="338"/>
    </row>
    <row r="215" spans="1:10" ht="15">
      <c r="A215" s="338"/>
      <c r="B215" s="338"/>
      <c r="C215" s="338"/>
      <c r="D215" s="338"/>
      <c r="E215" s="339"/>
      <c r="F215" s="353"/>
      <c r="G215" s="339"/>
      <c r="H215" s="338"/>
      <c r="I215" s="338"/>
      <c r="J215" s="338"/>
    </row>
    <row r="216" spans="1:10" ht="15">
      <c r="A216" s="338"/>
      <c r="B216" s="338"/>
      <c r="C216" s="338"/>
      <c r="D216" s="338"/>
      <c r="E216" s="339"/>
      <c r="F216" s="353"/>
      <c r="G216" s="339"/>
      <c r="H216" s="338"/>
      <c r="I216" s="338"/>
      <c r="J216" s="338"/>
    </row>
    <row r="217" spans="1:10" ht="15">
      <c r="A217" s="338"/>
      <c r="B217" s="338"/>
      <c r="C217" s="338"/>
      <c r="D217" s="338"/>
      <c r="E217" s="339"/>
      <c r="F217" s="353"/>
      <c r="G217" s="339"/>
      <c r="H217" s="338"/>
      <c r="I217" s="338"/>
      <c r="J217" s="338"/>
    </row>
    <row r="218" spans="1:10" ht="15">
      <c r="A218" s="338"/>
      <c r="B218" s="338"/>
      <c r="C218" s="338"/>
      <c r="D218" s="338"/>
      <c r="E218" s="339"/>
      <c r="F218" s="353"/>
      <c r="G218" s="339"/>
      <c r="H218" s="338"/>
      <c r="I218" s="338"/>
      <c r="J218" s="338"/>
    </row>
    <row r="219" spans="1:10" ht="15">
      <c r="A219" s="338"/>
      <c r="B219" s="338"/>
      <c r="C219" s="338"/>
      <c r="D219" s="338"/>
      <c r="E219" s="339"/>
      <c r="F219" s="353"/>
      <c r="G219" s="339"/>
      <c r="H219" s="338"/>
      <c r="I219" s="338"/>
      <c r="J219" s="338"/>
    </row>
    <row r="220" spans="1:10" ht="15">
      <c r="A220" s="338"/>
      <c r="B220" s="338"/>
      <c r="C220" s="338"/>
      <c r="D220" s="338"/>
      <c r="E220" s="339"/>
      <c r="F220" s="353"/>
      <c r="G220" s="339"/>
      <c r="H220" s="338"/>
      <c r="I220" s="338"/>
      <c r="J220" s="338"/>
    </row>
    <row r="221" spans="1:10" ht="15">
      <c r="A221" s="338"/>
      <c r="B221" s="338"/>
      <c r="C221" s="338"/>
      <c r="D221" s="338"/>
      <c r="E221" s="339"/>
      <c r="F221" s="353"/>
      <c r="G221" s="339"/>
      <c r="H221" s="338"/>
      <c r="I221" s="338"/>
      <c r="J221" s="338"/>
    </row>
    <row r="222" spans="1:10" ht="15">
      <c r="A222" s="338"/>
      <c r="B222" s="338"/>
      <c r="C222" s="338"/>
      <c r="D222" s="338"/>
      <c r="E222" s="339"/>
      <c r="F222" s="353"/>
      <c r="G222" s="339"/>
      <c r="H222" s="338"/>
      <c r="I222" s="338"/>
      <c r="J222" s="338"/>
    </row>
    <row r="223" spans="1:10" ht="15">
      <c r="A223" s="338"/>
      <c r="B223" s="338"/>
      <c r="C223" s="338"/>
      <c r="D223" s="338"/>
      <c r="E223" s="339"/>
      <c r="F223" s="353"/>
      <c r="G223" s="339"/>
      <c r="H223" s="338"/>
      <c r="I223" s="338"/>
      <c r="J223" s="338"/>
    </row>
    <row r="224" spans="1:10" ht="15">
      <c r="A224" s="338"/>
      <c r="B224" s="338"/>
      <c r="C224" s="338"/>
      <c r="D224" s="338"/>
      <c r="E224" s="339"/>
      <c r="F224" s="353"/>
      <c r="G224" s="339"/>
      <c r="H224" s="338"/>
      <c r="I224" s="338"/>
      <c r="J224" s="338"/>
    </row>
    <row r="225" spans="1:10" ht="15">
      <c r="A225" s="338"/>
      <c r="B225" s="338"/>
      <c r="C225" s="338"/>
      <c r="D225" s="338"/>
      <c r="E225" s="339"/>
      <c r="F225" s="353"/>
      <c r="G225" s="339"/>
      <c r="H225" s="338"/>
      <c r="I225" s="338"/>
      <c r="J225" s="338"/>
    </row>
    <row r="226" spans="1:10" ht="15">
      <c r="A226" s="338"/>
      <c r="B226" s="338"/>
      <c r="C226" s="338"/>
      <c r="D226" s="338"/>
      <c r="E226" s="339"/>
      <c r="F226" s="353"/>
      <c r="G226" s="339"/>
      <c r="H226" s="338"/>
      <c r="I226" s="338"/>
      <c r="J226" s="338"/>
    </row>
    <row r="227" spans="1:10" ht="15">
      <c r="A227" s="338"/>
      <c r="B227" s="338"/>
      <c r="C227" s="338"/>
      <c r="D227" s="338"/>
      <c r="E227" s="339"/>
      <c r="F227" s="353"/>
      <c r="G227" s="339"/>
      <c r="H227" s="338"/>
      <c r="I227" s="338"/>
      <c r="J227" s="338"/>
    </row>
    <row r="228" spans="1:10" ht="15">
      <c r="A228" s="338"/>
      <c r="B228" s="338"/>
      <c r="C228" s="338"/>
      <c r="D228" s="338"/>
      <c r="E228" s="339"/>
      <c r="F228" s="353"/>
      <c r="G228" s="339"/>
      <c r="H228" s="338"/>
      <c r="I228" s="338"/>
      <c r="J228" s="338"/>
    </row>
    <row r="229" spans="1:10" ht="15">
      <c r="A229" s="338"/>
      <c r="B229" s="338"/>
      <c r="C229" s="338"/>
      <c r="D229" s="338"/>
      <c r="E229" s="339"/>
      <c r="F229" s="353"/>
      <c r="G229" s="339"/>
      <c r="H229" s="338"/>
      <c r="I229" s="338"/>
      <c r="J229" s="338"/>
    </row>
    <row r="230" spans="1:10" ht="15">
      <c r="A230" s="338"/>
      <c r="B230" s="338"/>
      <c r="C230" s="338"/>
      <c r="D230" s="338"/>
      <c r="E230" s="339"/>
      <c r="F230" s="353"/>
      <c r="G230" s="339"/>
      <c r="H230" s="338"/>
      <c r="I230" s="338"/>
      <c r="J230" s="338"/>
    </row>
    <row r="231" spans="1:10" ht="15">
      <c r="A231" s="338"/>
      <c r="B231" s="338"/>
      <c r="C231" s="338"/>
      <c r="D231" s="338"/>
      <c r="E231" s="339"/>
      <c r="F231" s="353"/>
      <c r="G231" s="339"/>
      <c r="H231" s="338"/>
      <c r="I231" s="338"/>
      <c r="J231" s="338"/>
    </row>
    <row r="232" spans="1:10" ht="15">
      <c r="A232" s="338"/>
      <c r="B232" s="338"/>
      <c r="C232" s="338"/>
      <c r="D232" s="338"/>
      <c r="E232" s="339"/>
      <c r="F232" s="353"/>
      <c r="G232" s="339"/>
      <c r="H232" s="338"/>
      <c r="I232" s="338"/>
      <c r="J232" s="338"/>
    </row>
    <row r="233" spans="1:10" ht="15">
      <c r="A233" s="338"/>
      <c r="B233" s="338"/>
      <c r="C233" s="338"/>
      <c r="D233" s="338"/>
      <c r="E233" s="339"/>
      <c r="F233" s="353"/>
      <c r="G233" s="339"/>
      <c r="H233" s="338"/>
      <c r="I233" s="338"/>
      <c r="J233" s="338"/>
    </row>
    <row r="234" spans="1:10" ht="15">
      <c r="A234" s="338"/>
      <c r="B234" s="338"/>
      <c r="C234" s="338"/>
      <c r="D234" s="338"/>
      <c r="E234" s="339"/>
      <c r="F234" s="353"/>
      <c r="G234" s="339"/>
      <c r="H234" s="338"/>
      <c r="I234" s="338"/>
      <c r="J234" s="338"/>
    </row>
    <row r="235" spans="1:10" ht="15">
      <c r="A235" s="338"/>
      <c r="B235" s="338"/>
      <c r="C235" s="338"/>
      <c r="D235" s="338"/>
      <c r="E235" s="339"/>
      <c r="F235" s="353"/>
      <c r="G235" s="339"/>
      <c r="H235" s="338"/>
      <c r="I235" s="338"/>
      <c r="J235" s="338"/>
    </row>
    <row r="236" spans="1:10" ht="15">
      <c r="A236" s="338"/>
      <c r="B236" s="338"/>
      <c r="C236" s="338"/>
      <c r="D236" s="338"/>
      <c r="E236" s="339"/>
      <c r="F236" s="353"/>
      <c r="G236" s="339"/>
      <c r="H236" s="338"/>
      <c r="I236" s="338"/>
      <c r="J236" s="338"/>
    </row>
    <row r="237" spans="1:10" ht="15">
      <c r="A237" s="338"/>
      <c r="B237" s="338"/>
      <c r="C237" s="338"/>
      <c r="D237" s="338"/>
      <c r="E237" s="339"/>
      <c r="F237" s="353"/>
      <c r="G237" s="339"/>
      <c r="H237" s="338"/>
      <c r="I237" s="338"/>
      <c r="J237" s="338"/>
    </row>
    <row r="238" spans="1:10" ht="15">
      <c r="A238" s="338"/>
      <c r="B238" s="338"/>
      <c r="C238" s="338"/>
      <c r="D238" s="338"/>
      <c r="E238" s="339"/>
      <c r="F238" s="353"/>
      <c r="G238" s="339"/>
      <c r="H238" s="338"/>
      <c r="I238" s="338"/>
      <c r="J238" s="338"/>
    </row>
    <row r="239" spans="1:10" ht="15">
      <c r="A239" s="338"/>
      <c r="B239" s="338"/>
      <c r="C239" s="338"/>
      <c r="D239" s="338"/>
      <c r="E239" s="339"/>
      <c r="F239" s="353"/>
      <c r="G239" s="339"/>
      <c r="H239" s="338"/>
      <c r="I239" s="338"/>
      <c r="J239" s="338"/>
    </row>
    <row r="240" spans="1:10" ht="15">
      <c r="A240" s="338"/>
      <c r="B240" s="338"/>
      <c r="C240" s="338"/>
      <c r="D240" s="338"/>
      <c r="E240" s="339"/>
      <c r="F240" s="353"/>
      <c r="G240" s="339"/>
      <c r="H240" s="338"/>
      <c r="I240" s="338"/>
      <c r="J240" s="338"/>
    </row>
    <row r="241" spans="1:10" ht="15">
      <c r="A241" s="338"/>
      <c r="B241" s="338"/>
      <c r="C241" s="338"/>
      <c r="D241" s="338"/>
      <c r="E241" s="339"/>
      <c r="F241" s="353"/>
      <c r="G241" s="339"/>
      <c r="H241" s="338"/>
      <c r="I241" s="338"/>
      <c r="J241" s="338"/>
    </row>
    <row r="242" spans="1:10" ht="15">
      <c r="A242" s="338"/>
      <c r="B242" s="338"/>
      <c r="C242" s="338"/>
      <c r="D242" s="338"/>
      <c r="E242" s="339"/>
      <c r="F242" s="353"/>
      <c r="G242" s="339"/>
      <c r="H242" s="338"/>
      <c r="I242" s="338"/>
      <c r="J242" s="338"/>
    </row>
    <row r="243" spans="1:10" ht="15">
      <c r="A243" s="338"/>
      <c r="B243" s="338"/>
      <c r="C243" s="338"/>
      <c r="D243" s="338"/>
      <c r="E243" s="339"/>
      <c r="F243" s="353"/>
      <c r="G243" s="339"/>
      <c r="H243" s="338"/>
      <c r="I243" s="338"/>
      <c r="J243" s="338"/>
    </row>
    <row r="244" spans="1:10" ht="15">
      <c r="A244" s="338"/>
      <c r="B244" s="338"/>
      <c r="C244" s="338"/>
      <c r="D244" s="338"/>
      <c r="E244" s="339"/>
      <c r="F244" s="353"/>
      <c r="G244" s="339"/>
      <c r="H244" s="338"/>
      <c r="I244" s="338"/>
      <c r="J244" s="338"/>
    </row>
    <row r="245" spans="1:10" ht="15">
      <c r="A245" s="338"/>
      <c r="B245" s="338"/>
      <c r="C245" s="338"/>
      <c r="D245" s="338"/>
      <c r="E245" s="339"/>
      <c r="F245" s="353"/>
      <c r="G245" s="339"/>
      <c r="H245" s="338"/>
      <c r="I245" s="338"/>
      <c r="J245" s="338"/>
    </row>
    <row r="246" spans="1:10" ht="15">
      <c r="A246" s="338"/>
      <c r="B246" s="338"/>
      <c r="C246" s="338"/>
      <c r="D246" s="338"/>
      <c r="E246" s="339"/>
      <c r="F246" s="353"/>
      <c r="G246" s="339"/>
      <c r="H246" s="338"/>
      <c r="I246" s="338"/>
      <c r="J246" s="338"/>
    </row>
    <row r="247" spans="1:10" ht="15">
      <c r="A247" s="338"/>
      <c r="B247" s="338"/>
      <c r="C247" s="338"/>
      <c r="D247" s="338"/>
      <c r="E247" s="339"/>
      <c r="F247" s="353"/>
      <c r="G247" s="339"/>
      <c r="H247" s="338"/>
      <c r="I247" s="338"/>
      <c r="J247" s="338"/>
    </row>
    <row r="248" spans="1:10" ht="15">
      <c r="A248" s="338"/>
      <c r="B248" s="338"/>
      <c r="C248" s="338"/>
      <c r="D248" s="338"/>
      <c r="E248" s="339"/>
      <c r="F248" s="353"/>
      <c r="G248" s="339"/>
      <c r="H248" s="338"/>
      <c r="I248" s="338"/>
      <c r="J248" s="338"/>
    </row>
    <row r="249" spans="1:10" ht="15">
      <c r="A249" s="338"/>
      <c r="B249" s="338"/>
      <c r="C249" s="338"/>
      <c r="D249" s="338"/>
      <c r="E249" s="339"/>
      <c r="F249" s="353"/>
      <c r="G249" s="339"/>
      <c r="H249" s="338"/>
      <c r="I249" s="338"/>
      <c r="J249" s="338"/>
    </row>
    <row r="250" spans="1:10" ht="15">
      <c r="A250" s="338"/>
      <c r="B250" s="338"/>
      <c r="C250" s="338"/>
      <c r="D250" s="338"/>
      <c r="E250" s="339"/>
      <c r="F250" s="353"/>
      <c r="G250" s="339"/>
      <c r="H250" s="338"/>
      <c r="I250" s="338"/>
      <c r="J250" s="338"/>
    </row>
    <row r="251" spans="1:10" ht="15">
      <c r="A251" s="338"/>
      <c r="B251" s="338"/>
      <c r="C251" s="338"/>
      <c r="D251" s="338"/>
      <c r="E251" s="339"/>
      <c r="F251" s="353"/>
      <c r="G251" s="339"/>
      <c r="H251" s="338"/>
      <c r="I251" s="338"/>
      <c r="J251" s="338"/>
    </row>
    <row r="252" spans="1:10" ht="15">
      <c r="A252" s="338"/>
      <c r="B252" s="338"/>
      <c r="C252" s="338"/>
      <c r="D252" s="338"/>
      <c r="E252" s="339"/>
      <c r="F252" s="353"/>
      <c r="G252" s="339"/>
      <c r="H252" s="338"/>
      <c r="I252" s="338"/>
      <c r="J252" s="338"/>
    </row>
    <row r="253" spans="1:10" ht="15">
      <c r="A253" s="338"/>
      <c r="B253" s="338"/>
      <c r="C253" s="338"/>
      <c r="D253" s="338"/>
      <c r="E253" s="339"/>
      <c r="F253" s="353"/>
      <c r="G253" s="339"/>
      <c r="H253" s="338"/>
      <c r="I253" s="338"/>
      <c r="J253" s="338"/>
    </row>
    <row r="254" spans="1:10" ht="15">
      <c r="A254" s="338"/>
      <c r="B254" s="338"/>
      <c r="C254" s="338"/>
      <c r="D254" s="338"/>
      <c r="E254" s="339"/>
      <c r="F254" s="353"/>
      <c r="G254" s="339"/>
      <c r="H254" s="338"/>
      <c r="I254" s="338"/>
      <c r="J254" s="338"/>
    </row>
    <row r="255" spans="1:10" ht="15">
      <c r="A255" s="338"/>
      <c r="B255" s="338"/>
      <c r="C255" s="338"/>
      <c r="D255" s="338"/>
      <c r="E255" s="339"/>
      <c r="F255" s="353"/>
      <c r="G255" s="339"/>
      <c r="H255" s="338"/>
      <c r="I255" s="338"/>
      <c r="J255" s="338"/>
    </row>
    <row r="256" spans="1:10" ht="15">
      <c r="A256" s="338"/>
      <c r="B256" s="338"/>
      <c r="C256" s="338"/>
      <c r="D256" s="338"/>
      <c r="E256" s="339"/>
      <c r="F256" s="353"/>
      <c r="G256" s="339"/>
      <c r="H256" s="338"/>
      <c r="I256" s="338"/>
      <c r="J256" s="338"/>
    </row>
    <row r="257" spans="1:10" ht="15">
      <c r="A257" s="338"/>
      <c r="B257" s="338"/>
      <c r="C257" s="338"/>
      <c r="D257" s="338"/>
      <c r="E257" s="339"/>
      <c r="F257" s="353"/>
      <c r="G257" s="339"/>
      <c r="H257" s="338"/>
      <c r="I257" s="338"/>
      <c r="J257" s="338"/>
    </row>
    <row r="258" spans="1:10" ht="15">
      <c r="A258" s="338"/>
      <c r="B258" s="338"/>
      <c r="C258" s="338"/>
      <c r="D258" s="338"/>
      <c r="E258" s="339"/>
      <c r="F258" s="353"/>
      <c r="G258" s="339"/>
      <c r="H258" s="338"/>
      <c r="I258" s="338"/>
      <c r="J258" s="338"/>
    </row>
    <row r="259" spans="1:10" ht="15">
      <c r="A259" s="338"/>
      <c r="B259" s="338"/>
      <c r="C259" s="338"/>
      <c r="D259" s="338"/>
      <c r="E259" s="339"/>
      <c r="F259" s="353"/>
      <c r="G259" s="339"/>
      <c r="H259" s="338"/>
      <c r="I259" s="338"/>
      <c r="J259" s="338"/>
    </row>
    <row r="260" spans="1:10" ht="15">
      <c r="A260" s="338"/>
      <c r="B260" s="338"/>
      <c r="C260" s="338"/>
      <c r="D260" s="338"/>
      <c r="E260" s="339"/>
      <c r="F260" s="353"/>
      <c r="G260" s="339"/>
      <c r="H260" s="338"/>
      <c r="I260" s="338"/>
      <c r="J260" s="338"/>
    </row>
    <row r="261" spans="1:10" ht="15">
      <c r="A261" s="338"/>
      <c r="B261" s="338"/>
      <c r="C261" s="338"/>
      <c r="D261" s="338"/>
      <c r="E261" s="339"/>
      <c r="F261" s="353"/>
      <c r="G261" s="339"/>
      <c r="H261" s="338"/>
      <c r="I261" s="338"/>
      <c r="J261" s="338"/>
    </row>
    <row r="262" spans="1:10" ht="15">
      <c r="A262" s="338"/>
      <c r="B262" s="338"/>
      <c r="C262" s="338"/>
      <c r="D262" s="338"/>
      <c r="E262" s="339"/>
      <c r="F262" s="353"/>
      <c r="G262" s="339"/>
      <c r="H262" s="338"/>
      <c r="I262" s="338"/>
      <c r="J262" s="338"/>
    </row>
    <row r="263" spans="1:10" ht="15">
      <c r="A263" s="338"/>
      <c r="B263" s="338"/>
      <c r="C263" s="338"/>
      <c r="D263" s="338"/>
      <c r="E263" s="339"/>
      <c r="F263" s="353"/>
      <c r="G263" s="339"/>
      <c r="H263" s="338"/>
      <c r="I263" s="338"/>
      <c r="J263" s="338"/>
    </row>
    <row r="264" spans="1:10" ht="15">
      <c r="A264" s="338"/>
      <c r="B264" s="338"/>
      <c r="C264" s="338"/>
      <c r="D264" s="338"/>
      <c r="E264" s="339"/>
      <c r="F264" s="353"/>
      <c r="G264" s="339"/>
      <c r="H264" s="338"/>
      <c r="I264" s="338"/>
      <c r="J264" s="338"/>
    </row>
    <row r="265" spans="1:10" ht="15">
      <c r="A265" s="338"/>
      <c r="B265" s="338"/>
      <c r="C265" s="338"/>
      <c r="D265" s="338"/>
      <c r="E265" s="339"/>
      <c r="F265" s="353"/>
      <c r="G265" s="339"/>
      <c r="H265" s="338"/>
      <c r="I265" s="338"/>
      <c r="J265" s="338"/>
    </row>
    <row r="266" spans="1:10" ht="15">
      <c r="A266" s="338"/>
      <c r="B266" s="338"/>
      <c r="C266" s="338"/>
      <c r="D266" s="338"/>
      <c r="E266" s="339"/>
      <c r="F266" s="353"/>
      <c r="G266" s="339"/>
      <c r="H266" s="338"/>
      <c r="I266" s="338"/>
      <c r="J266" s="338"/>
    </row>
    <row r="267" spans="1:10" ht="15">
      <c r="A267" s="338"/>
      <c r="B267" s="338"/>
      <c r="C267" s="338"/>
      <c r="D267" s="338"/>
      <c r="E267" s="339"/>
      <c r="F267" s="353"/>
      <c r="G267" s="339"/>
      <c r="H267" s="338"/>
      <c r="I267" s="338"/>
      <c r="J267" s="338"/>
    </row>
    <row r="268" spans="1:10" ht="15">
      <c r="A268" s="338"/>
      <c r="B268" s="338"/>
      <c r="C268" s="338"/>
      <c r="D268" s="338"/>
      <c r="E268" s="339"/>
      <c r="F268" s="353"/>
      <c r="G268" s="339"/>
      <c r="H268" s="338"/>
      <c r="I268" s="338"/>
      <c r="J268" s="338"/>
    </row>
    <row r="269" spans="1:10" ht="15">
      <c r="A269" s="338"/>
      <c r="B269" s="338"/>
      <c r="C269" s="338"/>
      <c r="D269" s="338"/>
      <c r="E269" s="339"/>
      <c r="F269" s="353"/>
      <c r="G269" s="339"/>
      <c r="H269" s="338"/>
      <c r="I269" s="338"/>
      <c r="J269" s="338"/>
    </row>
    <row r="270" spans="1:10" ht="15">
      <c r="A270" s="338"/>
      <c r="B270" s="338"/>
      <c r="C270" s="338"/>
      <c r="D270" s="338"/>
      <c r="E270" s="339"/>
      <c r="F270" s="353"/>
      <c r="G270" s="339"/>
      <c r="H270" s="338"/>
      <c r="I270" s="338"/>
      <c r="J270" s="338"/>
    </row>
    <row r="271" spans="1:10" ht="15">
      <c r="A271" s="338"/>
      <c r="B271" s="338"/>
      <c r="C271" s="338"/>
      <c r="D271" s="338"/>
      <c r="E271" s="339"/>
      <c r="F271" s="353"/>
      <c r="G271" s="339"/>
      <c r="H271" s="338"/>
      <c r="I271" s="338"/>
      <c r="J271" s="338"/>
    </row>
    <row r="272" spans="1:10" ht="15">
      <c r="A272" s="338"/>
      <c r="B272" s="338"/>
      <c r="C272" s="338"/>
      <c r="D272" s="338"/>
      <c r="E272" s="339"/>
      <c r="F272" s="353"/>
      <c r="G272" s="339"/>
      <c r="H272" s="338"/>
      <c r="I272" s="338"/>
      <c r="J272" s="338"/>
    </row>
    <row r="273" spans="1:10" ht="15">
      <c r="A273" s="338"/>
      <c r="B273" s="338"/>
      <c r="C273" s="338"/>
      <c r="D273" s="338"/>
      <c r="E273" s="339"/>
      <c r="F273" s="353"/>
      <c r="G273" s="339"/>
      <c r="H273" s="338"/>
      <c r="I273" s="338"/>
      <c r="J273" s="338"/>
    </row>
    <row r="274" spans="1:10" ht="15">
      <c r="A274" s="338"/>
      <c r="B274" s="338"/>
      <c r="C274" s="338"/>
      <c r="D274" s="338"/>
      <c r="E274" s="339"/>
      <c r="F274" s="353"/>
      <c r="G274" s="339"/>
      <c r="H274" s="338"/>
      <c r="I274" s="338"/>
      <c r="J274" s="338"/>
    </row>
    <row r="275" spans="1:10" ht="15">
      <c r="A275" s="338"/>
      <c r="B275" s="338"/>
      <c r="C275" s="338"/>
      <c r="D275" s="338"/>
      <c r="E275" s="339"/>
      <c r="F275" s="353"/>
      <c r="G275" s="339"/>
      <c r="H275" s="338"/>
      <c r="I275" s="338"/>
      <c r="J275" s="338"/>
    </row>
    <row r="276" spans="1:10" ht="15">
      <c r="A276" s="338"/>
      <c r="B276" s="338"/>
      <c r="C276" s="338"/>
      <c r="D276" s="338"/>
      <c r="E276" s="339"/>
      <c r="F276" s="353"/>
      <c r="G276" s="339"/>
      <c r="H276" s="338"/>
      <c r="I276" s="338"/>
      <c r="J276" s="338"/>
    </row>
    <row r="277" spans="1:10" ht="15">
      <c r="A277" s="338"/>
      <c r="B277" s="338"/>
      <c r="C277" s="338"/>
      <c r="D277" s="338"/>
      <c r="E277" s="339"/>
      <c r="F277" s="353"/>
      <c r="G277" s="339"/>
      <c r="H277" s="338"/>
      <c r="I277" s="338"/>
      <c r="J277" s="338"/>
    </row>
    <row r="278" spans="1:10" ht="15">
      <c r="A278" s="338"/>
      <c r="B278" s="338"/>
      <c r="C278" s="338"/>
      <c r="D278" s="338"/>
      <c r="E278" s="339"/>
      <c r="F278" s="353"/>
      <c r="G278" s="339"/>
      <c r="H278" s="338"/>
      <c r="I278" s="338"/>
      <c r="J278" s="338"/>
    </row>
    <row r="279" spans="1:10" ht="15">
      <c r="A279" s="338"/>
      <c r="B279" s="338"/>
      <c r="C279" s="338"/>
      <c r="D279" s="338"/>
      <c r="E279" s="339"/>
      <c r="F279" s="353"/>
      <c r="G279" s="339"/>
      <c r="H279" s="338"/>
      <c r="I279" s="338"/>
      <c r="J279" s="338"/>
    </row>
    <row r="280" spans="1:10" ht="15">
      <c r="A280" s="338"/>
      <c r="B280" s="338"/>
      <c r="C280" s="338"/>
      <c r="D280" s="338"/>
      <c r="E280" s="339"/>
      <c r="F280" s="353"/>
      <c r="G280" s="339"/>
      <c r="H280" s="338"/>
      <c r="I280" s="338"/>
      <c r="J280" s="338"/>
    </row>
    <row r="281" spans="1:10" ht="15">
      <c r="A281" s="338"/>
      <c r="B281" s="338"/>
      <c r="C281" s="338"/>
      <c r="D281" s="338"/>
      <c r="E281" s="339"/>
      <c r="F281" s="353"/>
      <c r="G281" s="339"/>
      <c r="H281" s="338"/>
      <c r="I281" s="338"/>
      <c r="J281" s="338"/>
    </row>
    <row r="282" spans="1:10" ht="15">
      <c r="A282" s="338"/>
      <c r="B282" s="338"/>
      <c r="C282" s="338"/>
      <c r="D282" s="338"/>
      <c r="E282" s="339"/>
      <c r="F282" s="353"/>
      <c r="G282" s="339"/>
      <c r="H282" s="338"/>
      <c r="I282" s="338"/>
      <c r="J282" s="338"/>
    </row>
    <row r="283" spans="1:10" ht="15">
      <c r="A283" s="338"/>
      <c r="B283" s="338"/>
      <c r="C283" s="338"/>
      <c r="D283" s="338"/>
      <c r="E283" s="339"/>
      <c r="F283" s="353"/>
      <c r="G283" s="339"/>
      <c r="H283" s="338"/>
      <c r="I283" s="338"/>
      <c r="J283" s="338"/>
    </row>
    <row r="284" spans="1:10" ht="15">
      <c r="A284" s="338"/>
      <c r="B284" s="338"/>
      <c r="C284" s="338"/>
      <c r="D284" s="338"/>
      <c r="E284" s="339"/>
      <c r="F284" s="353"/>
      <c r="G284" s="339"/>
      <c r="H284" s="338"/>
      <c r="I284" s="338"/>
      <c r="J284" s="338"/>
    </row>
    <row r="285" spans="1:10" ht="15">
      <c r="A285" s="338"/>
      <c r="B285" s="338"/>
      <c r="C285" s="338"/>
      <c r="D285" s="338"/>
      <c r="E285" s="339"/>
      <c r="F285" s="353"/>
      <c r="G285" s="339"/>
      <c r="H285" s="338"/>
      <c r="I285" s="338"/>
      <c r="J285" s="338"/>
    </row>
    <row r="286" spans="1:10" ht="15">
      <c r="A286" s="338"/>
      <c r="B286" s="338"/>
      <c r="C286" s="338"/>
      <c r="D286" s="338"/>
      <c r="E286" s="339"/>
      <c r="F286" s="353"/>
      <c r="G286" s="339"/>
      <c r="H286" s="338"/>
      <c r="I286" s="338"/>
      <c r="J286" s="338"/>
    </row>
    <row r="287" spans="1:10" ht="15">
      <c r="A287" s="338"/>
      <c r="B287" s="338"/>
      <c r="C287" s="338"/>
      <c r="D287" s="338"/>
      <c r="E287" s="339"/>
      <c r="F287" s="353"/>
      <c r="G287" s="339"/>
      <c r="H287" s="338"/>
      <c r="I287" s="338"/>
      <c r="J287" s="338"/>
    </row>
    <row r="288" spans="1:10" ht="15">
      <c r="A288" s="338"/>
      <c r="B288" s="338"/>
      <c r="C288" s="338"/>
      <c r="D288" s="338"/>
      <c r="E288" s="339"/>
      <c r="F288" s="353"/>
      <c r="G288" s="339"/>
      <c r="H288" s="338"/>
      <c r="I288" s="338"/>
      <c r="J288" s="338"/>
    </row>
    <row r="289" spans="1:10" ht="15">
      <c r="A289" s="338"/>
      <c r="B289" s="338"/>
      <c r="C289" s="338"/>
      <c r="D289" s="338"/>
      <c r="E289" s="339"/>
      <c r="F289" s="353"/>
      <c r="G289" s="339"/>
      <c r="H289" s="338"/>
      <c r="I289" s="338"/>
      <c r="J289" s="338"/>
    </row>
    <row r="290" spans="1:10" ht="15">
      <c r="A290" s="338"/>
      <c r="B290" s="338"/>
      <c r="C290" s="338"/>
      <c r="D290" s="338"/>
      <c r="E290" s="339"/>
      <c r="F290" s="353"/>
      <c r="G290" s="339"/>
      <c r="H290" s="338"/>
      <c r="I290" s="338"/>
      <c r="J290" s="338"/>
    </row>
    <row r="291" spans="1:10" ht="15">
      <c r="A291" s="338"/>
      <c r="B291" s="338"/>
      <c r="C291" s="338"/>
      <c r="D291" s="338"/>
      <c r="E291" s="339"/>
      <c r="F291" s="353"/>
      <c r="G291" s="339"/>
      <c r="H291" s="338"/>
      <c r="I291" s="338"/>
      <c r="J291" s="338"/>
    </row>
    <row r="292" spans="1:10" ht="15">
      <c r="A292" s="338"/>
      <c r="B292" s="338"/>
      <c r="C292" s="338"/>
      <c r="D292" s="338"/>
      <c r="E292" s="339"/>
      <c r="F292" s="353"/>
      <c r="G292" s="339"/>
      <c r="H292" s="338"/>
      <c r="I292" s="338"/>
      <c r="J292" s="338"/>
    </row>
    <row r="293" spans="1:10" ht="15">
      <c r="A293" s="338"/>
      <c r="B293" s="338"/>
      <c r="C293" s="338"/>
      <c r="D293" s="338"/>
      <c r="E293" s="339"/>
      <c r="F293" s="353"/>
      <c r="G293" s="339"/>
      <c r="H293" s="338"/>
      <c r="I293" s="338"/>
      <c r="J293" s="338"/>
    </row>
    <row r="294" spans="1:10" ht="15">
      <c r="A294" s="338"/>
      <c r="B294" s="338"/>
      <c r="C294" s="338"/>
      <c r="D294" s="338"/>
      <c r="E294" s="339"/>
      <c r="F294" s="353"/>
      <c r="G294" s="339"/>
      <c r="H294" s="338"/>
      <c r="I294" s="338"/>
      <c r="J294" s="338"/>
    </row>
    <row r="295" spans="1:10" ht="15">
      <c r="A295" s="338"/>
      <c r="B295" s="338"/>
      <c r="C295" s="338"/>
      <c r="D295" s="338"/>
      <c r="E295" s="339"/>
      <c r="F295" s="353"/>
      <c r="G295" s="339"/>
      <c r="H295" s="338"/>
      <c r="I295" s="338"/>
      <c r="J295" s="338"/>
    </row>
    <row r="296" spans="1:10" ht="15">
      <c r="A296" s="338"/>
      <c r="B296" s="338"/>
      <c r="C296" s="338"/>
      <c r="D296" s="338"/>
      <c r="E296" s="339"/>
      <c r="F296" s="353"/>
      <c r="G296" s="339"/>
      <c r="H296" s="338"/>
      <c r="I296" s="338"/>
      <c r="J296" s="338"/>
    </row>
    <row r="297" spans="1:10" ht="15">
      <c r="A297" s="338"/>
      <c r="B297" s="338"/>
      <c r="C297" s="338"/>
      <c r="D297" s="338"/>
      <c r="E297" s="339"/>
      <c r="F297" s="353"/>
      <c r="G297" s="339"/>
      <c r="H297" s="338"/>
      <c r="I297" s="338"/>
      <c r="J297" s="338"/>
    </row>
    <row r="298" spans="1:10" ht="15">
      <c r="A298" s="338"/>
      <c r="B298" s="338"/>
      <c r="C298" s="338"/>
      <c r="D298" s="338"/>
      <c r="E298" s="339"/>
      <c r="F298" s="353"/>
      <c r="G298" s="339"/>
      <c r="H298" s="338"/>
      <c r="I298" s="338"/>
      <c r="J298" s="338"/>
    </row>
    <row r="299" spans="1:10" ht="15">
      <c r="A299" s="338"/>
      <c r="B299" s="338"/>
      <c r="C299" s="338"/>
      <c r="D299" s="338"/>
      <c r="E299" s="339"/>
      <c r="F299" s="353"/>
      <c r="G299" s="339"/>
      <c r="H299" s="338"/>
      <c r="I299" s="338"/>
      <c r="J299" s="338"/>
    </row>
    <row r="300" spans="1:10" ht="15">
      <c r="A300" s="338"/>
      <c r="B300" s="338"/>
      <c r="C300" s="338"/>
      <c r="D300" s="338"/>
      <c r="E300" s="339"/>
      <c r="F300" s="353"/>
      <c r="G300" s="339"/>
      <c r="H300" s="338"/>
      <c r="I300" s="338"/>
      <c r="J300" s="338"/>
    </row>
    <row r="301" spans="1:10" ht="15">
      <c r="A301" s="338"/>
      <c r="B301" s="338"/>
      <c r="C301" s="338"/>
      <c r="D301" s="338"/>
      <c r="E301" s="339"/>
      <c r="F301" s="353"/>
      <c r="G301" s="339"/>
      <c r="H301" s="338"/>
      <c r="I301" s="338"/>
      <c r="J301" s="338"/>
    </row>
    <row r="302" spans="1:10" ht="15">
      <c r="A302" s="338"/>
      <c r="B302" s="338"/>
      <c r="C302" s="338"/>
      <c r="D302" s="338"/>
      <c r="E302" s="339"/>
      <c r="F302" s="353"/>
      <c r="G302" s="339"/>
      <c r="H302" s="338"/>
      <c r="I302" s="338"/>
      <c r="J302" s="338"/>
    </row>
    <row r="303" spans="1:10" ht="15">
      <c r="A303" s="338"/>
      <c r="B303" s="338"/>
      <c r="C303" s="338"/>
      <c r="D303" s="338"/>
      <c r="E303" s="339"/>
      <c r="F303" s="353"/>
      <c r="G303" s="339"/>
      <c r="H303" s="338"/>
      <c r="I303" s="338"/>
      <c r="J303" s="338"/>
    </row>
    <row r="304" spans="1:10" ht="15">
      <c r="A304" s="338"/>
      <c r="B304" s="338"/>
      <c r="C304" s="338"/>
      <c r="D304" s="338"/>
      <c r="E304" s="339"/>
      <c r="F304" s="353"/>
      <c r="G304" s="339"/>
      <c r="H304" s="338"/>
      <c r="I304" s="338"/>
      <c r="J304" s="338"/>
    </row>
    <row r="305" spans="1:10" ht="15">
      <c r="A305" s="338"/>
      <c r="B305" s="338"/>
      <c r="C305" s="338"/>
      <c r="D305" s="338"/>
      <c r="E305" s="339"/>
      <c r="F305" s="353"/>
      <c r="G305" s="339"/>
      <c r="H305" s="338"/>
      <c r="I305" s="338"/>
      <c r="J305" s="338"/>
    </row>
    <row r="306" spans="1:10" ht="15">
      <c r="A306" s="338"/>
      <c r="B306" s="338"/>
      <c r="C306" s="338"/>
      <c r="D306" s="338"/>
      <c r="E306" s="339"/>
      <c r="F306" s="353"/>
      <c r="G306" s="339"/>
      <c r="H306" s="338"/>
      <c r="I306" s="338"/>
      <c r="J306" s="338"/>
    </row>
    <row r="307" spans="1:10" ht="15">
      <c r="A307" s="338"/>
      <c r="B307" s="338"/>
      <c r="C307" s="338"/>
      <c r="D307" s="338"/>
      <c r="E307" s="339"/>
      <c r="F307" s="353"/>
      <c r="G307" s="339"/>
      <c r="H307" s="338"/>
      <c r="I307" s="338"/>
      <c r="J307" s="338"/>
    </row>
    <row r="308" spans="1:10" ht="15">
      <c r="A308" s="338"/>
      <c r="B308" s="338"/>
      <c r="C308" s="338"/>
      <c r="D308" s="338"/>
      <c r="E308" s="339"/>
      <c r="F308" s="353"/>
      <c r="G308" s="339"/>
      <c r="H308" s="338"/>
      <c r="I308" s="338"/>
      <c r="J308" s="338"/>
    </row>
    <row r="309" spans="1:10" ht="15">
      <c r="A309" s="338"/>
      <c r="B309" s="338"/>
      <c r="C309" s="338"/>
      <c r="D309" s="338"/>
      <c r="E309" s="339"/>
      <c r="F309" s="353"/>
      <c r="G309" s="339"/>
      <c r="H309" s="338"/>
      <c r="I309" s="338"/>
      <c r="J309" s="338"/>
    </row>
    <row r="310" spans="1:10" ht="15">
      <c r="A310" s="338"/>
      <c r="B310" s="338"/>
      <c r="C310" s="338"/>
      <c r="D310" s="338"/>
      <c r="E310" s="339"/>
      <c r="F310" s="353"/>
      <c r="G310" s="339"/>
      <c r="H310" s="338"/>
      <c r="I310" s="338"/>
      <c r="J310" s="338"/>
    </row>
    <row r="311" spans="1:10" ht="15">
      <c r="A311" s="338"/>
      <c r="B311" s="338"/>
      <c r="C311" s="338"/>
      <c r="D311" s="338"/>
      <c r="E311" s="339"/>
      <c r="F311" s="353"/>
      <c r="G311" s="339"/>
      <c r="H311" s="338"/>
      <c r="I311" s="338"/>
      <c r="J311" s="338"/>
    </row>
    <row r="312" spans="1:10" ht="15">
      <c r="A312" s="338"/>
      <c r="B312" s="338"/>
      <c r="C312" s="338"/>
      <c r="D312" s="338"/>
      <c r="E312" s="339"/>
      <c r="F312" s="353"/>
      <c r="G312" s="339"/>
      <c r="H312" s="338"/>
      <c r="I312" s="338"/>
      <c r="J312" s="338"/>
    </row>
    <row r="313" spans="1:10" ht="15">
      <c r="A313" s="338"/>
      <c r="B313" s="338"/>
      <c r="C313" s="338"/>
      <c r="D313" s="338"/>
      <c r="E313" s="339"/>
      <c r="F313" s="353"/>
      <c r="G313" s="339"/>
      <c r="H313" s="338"/>
      <c r="I313" s="338"/>
      <c r="J313" s="338"/>
    </row>
    <row r="314" spans="1:10" ht="15">
      <c r="A314" s="338"/>
      <c r="B314" s="338"/>
      <c r="C314" s="338"/>
      <c r="D314" s="338"/>
      <c r="E314" s="339"/>
      <c r="F314" s="353"/>
      <c r="G314" s="339"/>
      <c r="H314" s="338"/>
      <c r="I314" s="338"/>
      <c r="J314" s="338"/>
    </row>
    <row r="315" spans="1:10" ht="15">
      <c r="A315" s="338"/>
      <c r="B315" s="338"/>
      <c r="C315" s="338"/>
      <c r="D315" s="338"/>
      <c r="E315" s="339"/>
      <c r="F315" s="353"/>
      <c r="G315" s="339"/>
      <c r="H315" s="338"/>
      <c r="I315" s="338"/>
      <c r="J315" s="338"/>
    </row>
    <row r="316" spans="1:10" ht="15">
      <c r="A316" s="338"/>
      <c r="B316" s="338"/>
      <c r="C316" s="338"/>
      <c r="D316" s="338"/>
      <c r="E316" s="339"/>
      <c r="F316" s="353"/>
      <c r="G316" s="339"/>
      <c r="H316" s="338"/>
      <c r="I316" s="338"/>
      <c r="J316" s="338"/>
    </row>
    <row r="317" spans="1:10" ht="15">
      <c r="A317" s="338"/>
      <c r="B317" s="338"/>
      <c r="C317" s="338"/>
      <c r="D317" s="338"/>
      <c r="E317" s="339"/>
      <c r="F317" s="353"/>
      <c r="G317" s="339"/>
      <c r="H317" s="338"/>
      <c r="I317" s="338"/>
      <c r="J317" s="338"/>
    </row>
    <row r="318" spans="1:10" ht="15">
      <c r="A318" s="338"/>
      <c r="B318" s="338"/>
      <c r="C318" s="338"/>
      <c r="D318" s="338"/>
      <c r="E318" s="339"/>
      <c r="F318" s="353"/>
      <c r="G318" s="339"/>
      <c r="H318" s="338"/>
      <c r="I318" s="338"/>
      <c r="J318" s="338"/>
    </row>
    <row r="319" spans="1:10" ht="15">
      <c r="A319" s="338"/>
      <c r="B319" s="338"/>
      <c r="C319" s="338"/>
      <c r="D319" s="338"/>
      <c r="E319" s="339"/>
      <c r="F319" s="353"/>
      <c r="G319" s="339"/>
      <c r="H319" s="338"/>
      <c r="I319" s="338"/>
      <c r="J319" s="338"/>
    </row>
    <row r="320" spans="1:10" ht="15">
      <c r="A320" s="338"/>
      <c r="B320" s="338"/>
      <c r="C320" s="338"/>
      <c r="D320" s="338"/>
      <c r="E320" s="339"/>
      <c r="F320" s="353"/>
      <c r="G320" s="339"/>
      <c r="H320" s="338"/>
      <c r="I320" s="338"/>
      <c r="J320" s="338"/>
    </row>
    <row r="321" spans="1:10" ht="15">
      <c r="A321" s="338"/>
      <c r="B321" s="338"/>
      <c r="C321" s="338"/>
      <c r="D321" s="338"/>
      <c r="E321" s="339"/>
      <c r="F321" s="353"/>
      <c r="G321" s="339"/>
      <c r="H321" s="338"/>
      <c r="I321" s="338"/>
      <c r="J321" s="338"/>
    </row>
    <row r="322" spans="1:10" ht="15">
      <c r="A322" s="338"/>
      <c r="B322" s="338"/>
      <c r="C322" s="338"/>
      <c r="D322" s="338"/>
      <c r="E322" s="339"/>
      <c r="F322" s="353"/>
      <c r="G322" s="339"/>
      <c r="H322" s="338"/>
      <c r="I322" s="338"/>
      <c r="J322" s="338"/>
    </row>
    <row r="323" spans="1:10" ht="15">
      <c r="A323" s="338"/>
      <c r="B323" s="338"/>
      <c r="C323" s="338"/>
      <c r="D323" s="338"/>
      <c r="E323" s="339"/>
      <c r="F323" s="353"/>
      <c r="G323" s="339"/>
      <c r="H323" s="338"/>
      <c r="I323" s="338"/>
      <c r="J323" s="338"/>
    </row>
    <row r="324" spans="1:10" ht="15">
      <c r="A324" s="338"/>
      <c r="B324" s="338"/>
      <c r="C324" s="338"/>
      <c r="D324" s="338"/>
      <c r="E324" s="339"/>
      <c r="F324" s="353"/>
      <c r="G324" s="339"/>
      <c r="H324" s="338"/>
      <c r="I324" s="338"/>
      <c r="J324" s="338"/>
    </row>
    <row r="325" spans="1:10" ht="15">
      <c r="A325" s="338"/>
      <c r="B325" s="338"/>
      <c r="C325" s="338"/>
      <c r="D325" s="338"/>
      <c r="E325" s="339"/>
      <c r="F325" s="353"/>
      <c r="G325" s="339"/>
      <c r="H325" s="338"/>
      <c r="I325" s="338"/>
      <c r="J325" s="338"/>
    </row>
    <row r="326" spans="1:10" ht="15">
      <c r="A326" s="338"/>
      <c r="B326" s="338"/>
      <c r="C326" s="338"/>
      <c r="D326" s="338"/>
      <c r="E326" s="339"/>
      <c r="F326" s="353"/>
      <c r="G326" s="339"/>
      <c r="H326" s="338"/>
      <c r="I326" s="338"/>
      <c r="J326" s="338"/>
    </row>
    <row r="327" spans="1:10" ht="15">
      <c r="A327" s="338"/>
      <c r="B327" s="338"/>
      <c r="C327" s="338"/>
      <c r="D327" s="338"/>
      <c r="E327" s="339"/>
      <c r="F327" s="353"/>
      <c r="G327" s="339"/>
      <c r="H327" s="338"/>
      <c r="I327" s="338"/>
      <c r="J327" s="338"/>
    </row>
    <row r="328" spans="1:10" ht="15">
      <c r="A328" s="338"/>
      <c r="B328" s="338"/>
      <c r="C328" s="338"/>
      <c r="D328" s="338"/>
      <c r="E328" s="339"/>
      <c r="F328" s="353"/>
      <c r="G328" s="339"/>
      <c r="H328" s="338"/>
      <c r="I328" s="338"/>
      <c r="J328" s="338"/>
    </row>
    <row r="329" spans="1:10" ht="15">
      <c r="A329" s="338"/>
      <c r="B329" s="338"/>
      <c r="C329" s="338"/>
      <c r="D329" s="338"/>
      <c r="E329" s="339"/>
      <c r="F329" s="353"/>
      <c r="G329" s="339"/>
      <c r="H329" s="338"/>
      <c r="I329" s="338"/>
      <c r="J329" s="338"/>
    </row>
    <row r="330" spans="1:10" ht="15">
      <c r="A330" s="338"/>
      <c r="B330" s="338"/>
      <c r="C330" s="338"/>
      <c r="D330" s="338"/>
      <c r="E330" s="339"/>
      <c r="F330" s="353"/>
      <c r="G330" s="339"/>
      <c r="H330" s="338"/>
      <c r="I330" s="338"/>
      <c r="J330" s="338"/>
    </row>
    <row r="331" spans="1:10" ht="15">
      <c r="A331" s="338"/>
      <c r="B331" s="338"/>
      <c r="C331" s="338"/>
      <c r="D331" s="338"/>
      <c r="E331" s="339"/>
      <c r="F331" s="353"/>
      <c r="G331" s="339"/>
      <c r="H331" s="338"/>
      <c r="I331" s="338"/>
      <c r="J331" s="338"/>
    </row>
    <row r="332" spans="1:10" ht="15">
      <c r="A332" s="338"/>
      <c r="B332" s="338"/>
      <c r="C332" s="338"/>
      <c r="D332" s="338"/>
      <c r="E332" s="339"/>
      <c r="F332" s="353"/>
      <c r="G332" s="339"/>
      <c r="H332" s="338"/>
      <c r="I332" s="338"/>
      <c r="J332" s="338"/>
    </row>
    <row r="333" spans="1:10" ht="15">
      <c r="A333" s="338"/>
      <c r="B333" s="338"/>
      <c r="C333" s="338"/>
      <c r="D333" s="338"/>
      <c r="E333" s="339"/>
      <c r="F333" s="353"/>
      <c r="G333" s="339"/>
      <c r="H333" s="338"/>
      <c r="I333" s="338"/>
      <c r="J333" s="338"/>
    </row>
    <row r="334" spans="1:10" ht="15">
      <c r="A334" s="338"/>
      <c r="B334" s="338"/>
      <c r="C334" s="338"/>
      <c r="D334" s="338"/>
      <c r="E334" s="339"/>
      <c r="F334" s="353"/>
      <c r="G334" s="339"/>
      <c r="H334" s="338"/>
      <c r="I334" s="338"/>
      <c r="J334" s="338"/>
    </row>
    <row r="335" spans="1:10" ht="15">
      <c r="A335" s="338"/>
      <c r="B335" s="338"/>
      <c r="C335" s="338"/>
      <c r="D335" s="338"/>
      <c r="E335" s="339"/>
      <c r="F335" s="353"/>
      <c r="G335" s="339"/>
      <c r="H335" s="338"/>
      <c r="I335" s="338"/>
      <c r="J335" s="338"/>
    </row>
    <row r="336" spans="1:10" ht="15">
      <c r="A336" s="338"/>
      <c r="B336" s="338"/>
      <c r="C336" s="338"/>
      <c r="D336" s="338"/>
      <c r="E336" s="339"/>
      <c r="F336" s="353"/>
      <c r="G336" s="339"/>
      <c r="H336" s="338"/>
      <c r="I336" s="338"/>
      <c r="J336" s="338"/>
    </row>
    <row r="337" spans="1:10" ht="15">
      <c r="A337" s="338"/>
      <c r="B337" s="338"/>
      <c r="C337" s="338"/>
      <c r="D337" s="338"/>
      <c r="E337" s="339"/>
      <c r="F337" s="353"/>
      <c r="G337" s="339"/>
      <c r="H337" s="338"/>
      <c r="I337" s="338"/>
      <c r="J337" s="338"/>
    </row>
    <row r="338" spans="1:10" ht="15">
      <c r="A338" s="338"/>
      <c r="B338" s="338"/>
      <c r="C338" s="338"/>
      <c r="D338" s="338"/>
      <c r="E338" s="339"/>
      <c r="F338" s="353"/>
      <c r="G338" s="339"/>
      <c r="H338" s="338"/>
      <c r="I338" s="338"/>
      <c r="J338" s="338"/>
    </row>
    <row r="339" spans="1:10" ht="15">
      <c r="A339" s="338"/>
      <c r="B339" s="338"/>
      <c r="C339" s="338"/>
      <c r="D339" s="338"/>
      <c r="E339" s="339"/>
      <c r="F339" s="353"/>
      <c r="G339" s="339"/>
      <c r="H339" s="338"/>
      <c r="I339" s="338"/>
      <c r="J339" s="338"/>
    </row>
    <row r="340" spans="1:10" ht="15">
      <c r="A340" s="338"/>
      <c r="B340" s="338"/>
      <c r="C340" s="338"/>
      <c r="D340" s="338"/>
      <c r="E340" s="339"/>
      <c r="F340" s="353"/>
      <c r="G340" s="339"/>
      <c r="H340" s="338"/>
      <c r="I340" s="338"/>
      <c r="J340" s="338"/>
    </row>
    <row r="341" spans="1:10" ht="15">
      <c r="A341" s="338"/>
      <c r="B341" s="338"/>
      <c r="C341" s="338"/>
      <c r="D341" s="338"/>
      <c r="E341" s="339"/>
      <c r="F341" s="353"/>
      <c r="G341" s="339"/>
      <c r="H341" s="338"/>
      <c r="I341" s="338"/>
      <c r="J341" s="338"/>
    </row>
    <row r="342" spans="1:10" ht="15">
      <c r="A342" s="338"/>
      <c r="B342" s="338"/>
      <c r="C342" s="338"/>
      <c r="D342" s="338"/>
      <c r="E342" s="339"/>
      <c r="F342" s="353"/>
      <c r="G342" s="339"/>
      <c r="H342" s="338"/>
      <c r="I342" s="338"/>
      <c r="J342" s="338"/>
    </row>
    <row r="343" spans="1:10" ht="15">
      <c r="A343" s="338"/>
      <c r="B343" s="338"/>
      <c r="C343" s="338"/>
      <c r="D343" s="338"/>
      <c r="E343" s="339"/>
      <c r="F343" s="353"/>
      <c r="G343" s="339"/>
      <c r="H343" s="338"/>
      <c r="I343" s="338"/>
      <c r="J343" s="338"/>
    </row>
    <row r="344" spans="1:10" ht="15">
      <c r="A344" s="338"/>
      <c r="B344" s="338"/>
      <c r="C344" s="338"/>
      <c r="D344" s="338"/>
      <c r="E344" s="339"/>
      <c r="F344" s="353"/>
      <c r="G344" s="339"/>
      <c r="H344" s="338"/>
      <c r="I344" s="338"/>
      <c r="J344" s="338"/>
    </row>
    <row r="345" spans="1:10" ht="15">
      <c r="A345" s="338"/>
      <c r="B345" s="338"/>
      <c r="C345" s="338"/>
      <c r="D345" s="338"/>
      <c r="E345" s="339"/>
      <c r="F345" s="353"/>
      <c r="G345" s="339"/>
      <c r="H345" s="338"/>
      <c r="I345" s="338"/>
      <c r="J345" s="338"/>
    </row>
    <row r="346" spans="1:10" ht="15">
      <c r="A346" s="338"/>
      <c r="B346" s="338"/>
      <c r="C346" s="338"/>
      <c r="D346" s="338"/>
      <c r="E346" s="339"/>
      <c r="F346" s="353"/>
      <c r="G346" s="339"/>
      <c r="H346" s="338"/>
      <c r="I346" s="338"/>
      <c r="J346" s="338"/>
    </row>
    <row r="347" spans="1:10" ht="15">
      <c r="A347" s="338"/>
      <c r="B347" s="338"/>
      <c r="C347" s="338"/>
      <c r="D347" s="338"/>
      <c r="E347" s="339"/>
      <c r="F347" s="353"/>
      <c r="G347" s="339"/>
      <c r="H347" s="338"/>
      <c r="I347" s="338"/>
      <c r="J347" s="338"/>
    </row>
    <row r="348" spans="1:10" ht="15">
      <c r="A348" s="338"/>
      <c r="B348" s="338"/>
      <c r="C348" s="338"/>
      <c r="D348" s="338"/>
      <c r="E348" s="339"/>
      <c r="F348" s="353"/>
      <c r="G348" s="339"/>
      <c r="H348" s="338"/>
      <c r="I348" s="338"/>
      <c r="J348" s="338"/>
    </row>
    <row r="349" spans="1:10" ht="15">
      <c r="A349" s="338"/>
      <c r="B349" s="338"/>
      <c r="C349" s="338"/>
      <c r="D349" s="338"/>
      <c r="E349" s="339"/>
      <c r="F349" s="353"/>
      <c r="G349" s="339"/>
      <c r="H349" s="338"/>
      <c r="I349" s="338"/>
      <c r="J349" s="338"/>
    </row>
    <row r="350" spans="1:10" ht="15">
      <c r="A350" s="338"/>
      <c r="B350" s="338"/>
      <c r="C350" s="338"/>
      <c r="D350" s="338"/>
      <c r="E350" s="339"/>
      <c r="F350" s="353"/>
      <c r="G350" s="339"/>
      <c r="H350" s="338"/>
      <c r="I350" s="338"/>
      <c r="J350" s="338"/>
    </row>
    <row r="351" spans="1:10" ht="15">
      <c r="A351" s="338"/>
      <c r="B351" s="338"/>
      <c r="C351" s="338"/>
      <c r="D351" s="338"/>
      <c r="E351" s="339"/>
      <c r="F351" s="353"/>
      <c r="G351" s="339"/>
      <c r="H351" s="338"/>
      <c r="I351" s="338"/>
      <c r="J351" s="338"/>
    </row>
    <row r="352" spans="1:10" ht="15">
      <c r="A352" s="338"/>
      <c r="B352" s="338"/>
      <c r="C352" s="338"/>
      <c r="D352" s="338"/>
      <c r="E352" s="339"/>
      <c r="F352" s="353"/>
      <c r="G352" s="339"/>
      <c r="H352" s="338"/>
      <c r="I352" s="338"/>
      <c r="J352" s="338"/>
    </row>
    <row r="353" spans="1:10" ht="15">
      <c r="A353" s="338"/>
      <c r="B353" s="338"/>
      <c r="C353" s="338"/>
      <c r="D353" s="338"/>
      <c r="E353" s="339"/>
      <c r="F353" s="353"/>
      <c r="G353" s="339"/>
      <c r="H353" s="338"/>
      <c r="I353" s="338"/>
      <c r="J353" s="338"/>
    </row>
    <row r="354" spans="1:10" ht="15">
      <c r="A354" s="338"/>
      <c r="B354" s="338"/>
      <c r="C354" s="338"/>
      <c r="D354" s="338"/>
      <c r="E354" s="339"/>
      <c r="F354" s="353"/>
      <c r="G354" s="339"/>
      <c r="H354" s="338"/>
      <c r="I354" s="338"/>
      <c r="J354" s="338"/>
    </row>
    <row r="355" spans="1:10" ht="15">
      <c r="A355" s="338"/>
      <c r="B355" s="338"/>
      <c r="C355" s="338"/>
      <c r="D355" s="338"/>
      <c r="E355" s="339"/>
      <c r="F355" s="353"/>
      <c r="G355" s="339"/>
      <c r="H355" s="338"/>
      <c r="I355" s="338"/>
      <c r="J355" s="338"/>
    </row>
    <row r="356" spans="1:10" ht="15">
      <c r="A356" s="338"/>
      <c r="B356" s="338"/>
      <c r="C356" s="338"/>
      <c r="D356" s="338"/>
      <c r="E356" s="339"/>
      <c r="F356" s="353"/>
      <c r="G356" s="339"/>
      <c r="H356" s="338"/>
      <c r="I356" s="338"/>
      <c r="J356" s="338"/>
    </row>
    <row r="357" spans="1:10" ht="15">
      <c r="A357" s="338"/>
      <c r="B357" s="338"/>
      <c r="C357" s="338"/>
      <c r="D357" s="338"/>
      <c r="E357" s="339"/>
      <c r="F357" s="353"/>
      <c r="G357" s="339"/>
      <c r="H357" s="338"/>
      <c r="I357" s="338"/>
      <c r="J357" s="338"/>
    </row>
    <row r="358" spans="1:10" ht="15">
      <c r="A358" s="338"/>
      <c r="B358" s="338"/>
      <c r="C358" s="338"/>
      <c r="D358" s="338"/>
      <c r="E358" s="339"/>
      <c r="F358" s="353"/>
      <c r="G358" s="339"/>
      <c r="H358" s="338"/>
      <c r="I358" s="338"/>
      <c r="J358" s="338"/>
    </row>
    <row r="359" spans="1:10" ht="15">
      <c r="A359" s="338"/>
      <c r="B359" s="338"/>
      <c r="C359" s="338"/>
      <c r="D359" s="338"/>
      <c r="E359" s="339"/>
      <c r="F359" s="353"/>
      <c r="G359" s="339"/>
      <c r="H359" s="338"/>
      <c r="I359" s="338"/>
      <c r="J359" s="338"/>
    </row>
    <row r="360" spans="1:10" ht="15">
      <c r="A360" s="338"/>
      <c r="B360" s="338"/>
      <c r="C360" s="338"/>
      <c r="D360" s="338"/>
      <c r="E360" s="339"/>
      <c r="F360" s="353"/>
      <c r="G360" s="339"/>
      <c r="H360" s="338"/>
      <c r="I360" s="338"/>
      <c r="J360" s="338"/>
    </row>
    <row r="361" spans="1:10" ht="15">
      <c r="A361" s="338"/>
      <c r="B361" s="338"/>
      <c r="C361" s="338"/>
      <c r="D361" s="338"/>
      <c r="E361" s="339"/>
      <c r="F361" s="353"/>
      <c r="G361" s="339"/>
      <c r="H361" s="338"/>
      <c r="I361" s="338"/>
      <c r="J361" s="338"/>
    </row>
    <row r="362" spans="1:10" ht="15">
      <c r="A362" s="338"/>
      <c r="B362" s="338"/>
      <c r="C362" s="338"/>
      <c r="D362" s="338"/>
      <c r="E362" s="339"/>
      <c r="F362" s="353"/>
      <c r="G362" s="339"/>
      <c r="H362" s="338"/>
      <c r="I362" s="338"/>
      <c r="J362" s="338"/>
    </row>
    <row r="363" spans="1:10" ht="15">
      <c r="A363" s="338"/>
      <c r="B363" s="338"/>
      <c r="C363" s="338"/>
      <c r="D363" s="338"/>
      <c r="E363" s="339"/>
      <c r="F363" s="353"/>
      <c r="G363" s="339"/>
      <c r="H363" s="338"/>
      <c r="I363" s="338"/>
      <c r="J363" s="338"/>
    </row>
    <row r="364" spans="1:10" ht="15">
      <c r="A364" s="338"/>
      <c r="B364" s="338"/>
      <c r="C364" s="338"/>
      <c r="D364" s="338"/>
      <c r="E364" s="339"/>
      <c r="F364" s="353"/>
      <c r="G364" s="339"/>
      <c r="H364" s="338"/>
      <c r="I364" s="338"/>
      <c r="J364" s="338"/>
    </row>
    <row r="365" spans="1:10" ht="15">
      <c r="A365" s="338"/>
      <c r="B365" s="338"/>
      <c r="C365" s="338"/>
      <c r="D365" s="338"/>
      <c r="E365" s="339"/>
      <c r="F365" s="353"/>
      <c r="G365" s="339"/>
      <c r="H365" s="338"/>
      <c r="I365" s="338"/>
      <c r="J365" s="338"/>
    </row>
    <row r="366" spans="1:10" ht="15">
      <c r="A366" s="338"/>
      <c r="B366" s="338"/>
      <c r="C366" s="338"/>
      <c r="D366" s="338"/>
      <c r="E366" s="339"/>
      <c r="F366" s="353"/>
      <c r="G366" s="339"/>
      <c r="H366" s="338"/>
      <c r="I366" s="338"/>
      <c r="J366" s="338"/>
    </row>
    <row r="367" spans="1:10" ht="15">
      <c r="A367" s="338"/>
      <c r="B367" s="338"/>
      <c r="C367" s="338"/>
      <c r="D367" s="338"/>
      <c r="E367" s="339"/>
      <c r="F367" s="353"/>
      <c r="G367" s="339"/>
      <c r="H367" s="338"/>
      <c r="I367" s="338"/>
      <c r="J367" s="338"/>
    </row>
    <row r="368" spans="1:10" ht="15">
      <c r="A368" s="338"/>
      <c r="B368" s="338"/>
      <c r="C368" s="338"/>
      <c r="D368" s="338"/>
      <c r="E368" s="339"/>
      <c r="F368" s="353"/>
      <c r="G368" s="339"/>
      <c r="H368" s="338"/>
      <c r="I368" s="338"/>
      <c r="J368" s="338"/>
    </row>
    <row r="369" spans="1:10" ht="15">
      <c r="A369" s="338"/>
      <c r="B369" s="338"/>
      <c r="C369" s="338"/>
      <c r="D369" s="338"/>
      <c r="E369" s="339"/>
      <c r="F369" s="353"/>
      <c r="G369" s="339"/>
      <c r="H369" s="338"/>
      <c r="I369" s="338"/>
      <c r="J369" s="338"/>
    </row>
    <row r="370" spans="1:10" ht="15">
      <c r="A370" s="338"/>
      <c r="B370" s="338"/>
      <c r="C370" s="338"/>
      <c r="D370" s="338"/>
      <c r="E370" s="339"/>
      <c r="F370" s="353"/>
      <c r="G370" s="339"/>
      <c r="H370" s="338"/>
      <c r="I370" s="338"/>
      <c r="J370" s="338"/>
    </row>
    <row r="371" spans="1:10" ht="15">
      <c r="A371" s="338"/>
      <c r="B371" s="338"/>
      <c r="C371" s="338"/>
      <c r="D371" s="338"/>
      <c r="E371" s="339"/>
      <c r="F371" s="353"/>
      <c r="G371" s="339"/>
      <c r="H371" s="338"/>
      <c r="I371" s="338"/>
      <c r="J371" s="338"/>
    </row>
    <row r="372" spans="1:10" ht="15">
      <c r="A372" s="338"/>
      <c r="B372" s="338"/>
      <c r="C372" s="338"/>
      <c r="D372" s="338"/>
      <c r="E372" s="339"/>
      <c r="F372" s="353"/>
      <c r="G372" s="339"/>
      <c r="H372" s="338"/>
      <c r="I372" s="338"/>
      <c r="J372" s="338"/>
    </row>
    <row r="373" spans="1:10" ht="15">
      <c r="A373" s="338"/>
      <c r="B373" s="338"/>
      <c r="C373" s="338"/>
      <c r="D373" s="338"/>
      <c r="E373" s="339"/>
      <c r="F373" s="353"/>
      <c r="G373" s="339"/>
      <c r="H373" s="338"/>
      <c r="I373" s="338"/>
      <c r="J373" s="338"/>
    </row>
    <row r="374" spans="1:10" ht="15">
      <c r="A374" s="338"/>
      <c r="B374" s="338"/>
      <c r="C374" s="338"/>
      <c r="D374" s="338"/>
      <c r="E374" s="339"/>
      <c r="F374" s="353"/>
      <c r="G374" s="339"/>
      <c r="H374" s="338"/>
      <c r="I374" s="338"/>
      <c r="J374" s="338"/>
    </row>
    <row r="375" spans="1:10" ht="15">
      <c r="A375" s="338"/>
      <c r="B375" s="338"/>
      <c r="C375" s="338"/>
      <c r="D375" s="338"/>
      <c r="E375" s="339"/>
      <c r="F375" s="353"/>
      <c r="G375" s="339"/>
      <c r="H375" s="338"/>
      <c r="I375" s="338"/>
      <c r="J375" s="338"/>
    </row>
    <row r="376" spans="1:10" ht="15">
      <c r="A376" s="338"/>
      <c r="B376" s="338"/>
      <c r="C376" s="338"/>
      <c r="D376" s="338"/>
      <c r="E376" s="339"/>
      <c r="F376" s="353"/>
      <c r="G376" s="339"/>
      <c r="H376" s="338"/>
      <c r="I376" s="338"/>
      <c r="J376" s="338"/>
    </row>
    <row r="377" spans="1:10" ht="15">
      <c r="A377" s="338"/>
      <c r="B377" s="338"/>
      <c r="C377" s="338"/>
      <c r="D377" s="338"/>
      <c r="E377" s="339"/>
      <c r="F377" s="353"/>
      <c r="G377" s="339"/>
      <c r="H377" s="338"/>
      <c r="I377" s="338"/>
      <c r="J377" s="338"/>
    </row>
    <row r="378" spans="1:10" ht="15">
      <c r="A378" s="338"/>
      <c r="B378" s="338"/>
      <c r="C378" s="338"/>
      <c r="D378" s="338"/>
      <c r="E378" s="339"/>
      <c r="F378" s="353"/>
      <c r="G378" s="339"/>
      <c r="H378" s="338"/>
      <c r="I378" s="338"/>
      <c r="J378" s="338"/>
    </row>
    <row r="379" spans="1:10" ht="15">
      <c r="A379" s="338"/>
      <c r="B379" s="338"/>
      <c r="C379" s="338"/>
      <c r="D379" s="338"/>
      <c r="E379" s="339"/>
      <c r="F379" s="353"/>
      <c r="G379" s="339"/>
      <c r="H379" s="338"/>
      <c r="I379" s="338"/>
      <c r="J379" s="338"/>
    </row>
    <row r="380" spans="1:10" ht="15">
      <c r="A380" s="338"/>
      <c r="B380" s="338"/>
      <c r="C380" s="338"/>
      <c r="D380" s="338"/>
      <c r="E380" s="339"/>
      <c r="F380" s="353"/>
      <c r="G380" s="339"/>
      <c r="H380" s="338"/>
      <c r="I380" s="338"/>
      <c r="J380" s="338"/>
    </row>
    <row r="381" spans="1:10" ht="15">
      <c r="A381" s="338"/>
      <c r="B381" s="338"/>
      <c r="C381" s="338"/>
      <c r="D381" s="338"/>
      <c r="E381" s="339"/>
      <c r="F381" s="353"/>
      <c r="G381" s="339"/>
      <c r="H381" s="338"/>
      <c r="I381" s="338"/>
      <c r="J381" s="338"/>
    </row>
    <row r="382" spans="1:10" ht="15">
      <c r="A382" s="338"/>
      <c r="B382" s="338"/>
      <c r="C382" s="338"/>
      <c r="D382" s="338"/>
      <c r="E382" s="339"/>
      <c r="F382" s="353"/>
      <c r="G382" s="339"/>
      <c r="H382" s="338"/>
      <c r="I382" s="338"/>
      <c r="J382" s="338"/>
    </row>
    <row r="383" spans="1:10" ht="15">
      <c r="A383" s="338"/>
      <c r="B383" s="338"/>
      <c r="C383" s="338"/>
      <c r="D383" s="338"/>
      <c r="E383" s="339"/>
      <c r="F383" s="353"/>
      <c r="G383" s="339"/>
      <c r="H383" s="338"/>
      <c r="I383" s="338"/>
      <c r="J383" s="338"/>
    </row>
    <row r="384" spans="1:10" ht="15">
      <c r="A384" s="338"/>
      <c r="B384" s="338"/>
      <c r="C384" s="338"/>
      <c r="D384" s="338"/>
      <c r="E384" s="339"/>
      <c r="F384" s="353"/>
      <c r="G384" s="339"/>
      <c r="H384" s="338"/>
      <c r="I384" s="338"/>
      <c r="J384" s="338"/>
    </row>
    <row r="385" spans="1:10" ht="15">
      <c r="A385" s="338"/>
      <c r="B385" s="338"/>
      <c r="C385" s="338"/>
      <c r="D385" s="338"/>
      <c r="E385" s="339"/>
      <c r="F385" s="353"/>
      <c r="G385" s="339"/>
      <c r="H385" s="338"/>
      <c r="I385" s="338"/>
      <c r="J385" s="338"/>
    </row>
    <row r="386" spans="1:10" ht="15">
      <c r="A386" s="338"/>
      <c r="B386" s="338"/>
      <c r="C386" s="338"/>
      <c r="D386" s="338"/>
      <c r="E386" s="339"/>
      <c r="F386" s="353"/>
      <c r="G386" s="339"/>
      <c r="H386" s="338"/>
      <c r="I386" s="338"/>
      <c r="J386" s="338"/>
    </row>
    <row r="387" spans="1:10" ht="15">
      <c r="A387" s="338"/>
      <c r="B387" s="338"/>
      <c r="C387" s="338"/>
      <c r="D387" s="338"/>
      <c r="E387" s="339"/>
      <c r="F387" s="353"/>
      <c r="G387" s="339"/>
      <c r="H387" s="338"/>
      <c r="I387" s="338"/>
      <c r="J387" s="338"/>
    </row>
    <row r="388" spans="1:10" ht="15">
      <c r="A388" s="338"/>
      <c r="B388" s="338"/>
      <c r="C388" s="338"/>
      <c r="D388" s="338"/>
      <c r="E388" s="339"/>
      <c r="F388" s="353"/>
      <c r="G388" s="339"/>
      <c r="H388" s="338"/>
      <c r="I388" s="338"/>
      <c r="J388" s="338"/>
    </row>
    <row r="389" spans="1:10" ht="15">
      <c r="A389" s="338"/>
      <c r="B389" s="338"/>
      <c r="C389" s="338"/>
      <c r="D389" s="338"/>
      <c r="E389" s="339"/>
      <c r="F389" s="353"/>
      <c r="G389" s="339"/>
      <c r="H389" s="338"/>
      <c r="I389" s="338"/>
      <c r="J389" s="338"/>
    </row>
    <row r="390" spans="1:10" ht="15">
      <c r="A390" s="338"/>
      <c r="B390" s="338"/>
      <c r="C390" s="338"/>
      <c r="D390" s="338"/>
      <c r="E390" s="339"/>
      <c r="F390" s="353"/>
      <c r="G390" s="339"/>
      <c r="H390" s="338"/>
      <c r="I390" s="338"/>
      <c r="J390" s="338"/>
    </row>
    <row r="391" spans="1:10" ht="15">
      <c r="A391" s="338"/>
      <c r="B391" s="338"/>
      <c r="C391" s="338"/>
      <c r="D391" s="338"/>
      <c r="E391" s="339"/>
      <c r="F391" s="353"/>
      <c r="G391" s="339"/>
      <c r="H391" s="338"/>
      <c r="I391" s="338"/>
      <c r="J391" s="338"/>
    </row>
    <row r="392" spans="1:10" ht="15">
      <c r="A392" s="338"/>
      <c r="B392" s="338"/>
      <c r="C392" s="338"/>
      <c r="D392" s="338"/>
      <c r="E392" s="339"/>
      <c r="F392" s="353"/>
      <c r="G392" s="339"/>
      <c r="H392" s="338"/>
      <c r="I392" s="338"/>
      <c r="J392" s="338"/>
    </row>
    <row r="393" spans="1:10" ht="15">
      <c r="A393" s="338"/>
      <c r="B393" s="338"/>
      <c r="C393" s="338"/>
      <c r="D393" s="338"/>
      <c r="E393" s="339"/>
      <c r="F393" s="353"/>
      <c r="G393" s="339"/>
      <c r="H393" s="338"/>
      <c r="I393" s="338"/>
      <c r="J393" s="338"/>
    </row>
    <row r="394" spans="1:10" ht="15">
      <c r="A394" s="338"/>
      <c r="B394" s="338"/>
      <c r="C394" s="338"/>
      <c r="D394" s="338"/>
      <c r="E394" s="339"/>
      <c r="F394" s="353"/>
      <c r="G394" s="339"/>
      <c r="H394" s="338"/>
      <c r="I394" s="338"/>
      <c r="J394" s="338"/>
    </row>
    <row r="395" spans="1:10" ht="15">
      <c r="A395" s="338"/>
      <c r="B395" s="338"/>
      <c r="C395" s="338"/>
      <c r="D395" s="338"/>
      <c r="E395" s="339"/>
      <c r="F395" s="353"/>
      <c r="G395" s="339"/>
      <c r="H395" s="338"/>
      <c r="I395" s="338"/>
      <c r="J395" s="338"/>
    </row>
    <row r="396" spans="1:10" ht="15">
      <c r="A396" s="338"/>
      <c r="B396" s="338"/>
      <c r="C396" s="338"/>
      <c r="D396" s="338"/>
      <c r="E396" s="339"/>
      <c r="F396" s="353"/>
      <c r="G396" s="339"/>
      <c r="H396" s="338"/>
      <c r="I396" s="338"/>
      <c r="J396" s="338"/>
    </row>
    <row r="397" spans="1:10" ht="15">
      <c r="A397" s="338"/>
      <c r="B397" s="338"/>
      <c r="C397" s="338"/>
      <c r="D397" s="338"/>
      <c r="E397" s="339"/>
      <c r="F397" s="353"/>
      <c r="G397" s="339"/>
      <c r="H397" s="338"/>
      <c r="I397" s="338"/>
      <c r="J397" s="338"/>
    </row>
    <row r="398" spans="1:10" ht="15">
      <c r="A398" s="338"/>
      <c r="B398" s="338"/>
      <c r="C398" s="338"/>
      <c r="D398" s="338"/>
      <c r="E398" s="339"/>
      <c r="F398" s="353"/>
      <c r="G398" s="339"/>
      <c r="H398" s="338"/>
      <c r="I398" s="338"/>
      <c r="J398" s="338"/>
    </row>
    <row r="399" spans="1:10" ht="15">
      <c r="A399" s="338"/>
      <c r="B399" s="338"/>
      <c r="C399" s="338"/>
      <c r="D399" s="338"/>
      <c r="E399" s="339"/>
      <c r="F399" s="353"/>
      <c r="G399" s="339"/>
      <c r="H399" s="338"/>
      <c r="I399" s="338"/>
      <c r="J399" s="338"/>
    </row>
    <row r="400" spans="1:10" ht="15">
      <c r="A400" s="338"/>
      <c r="B400" s="338"/>
      <c r="C400" s="338"/>
      <c r="D400" s="338"/>
      <c r="E400" s="339"/>
      <c r="F400" s="353"/>
      <c r="G400" s="339"/>
      <c r="H400" s="338"/>
      <c r="I400" s="338"/>
      <c r="J400" s="338"/>
    </row>
    <row r="401" spans="1:10" ht="15">
      <c r="A401" s="338"/>
      <c r="B401" s="338"/>
      <c r="C401" s="338"/>
      <c r="D401" s="338"/>
      <c r="E401" s="339"/>
      <c r="F401" s="353"/>
      <c r="G401" s="339"/>
      <c r="H401" s="338"/>
      <c r="I401" s="338"/>
      <c r="J401" s="338"/>
    </row>
    <row r="402" spans="1:10" ht="15">
      <c r="A402" s="338"/>
      <c r="B402" s="338"/>
      <c r="C402" s="338"/>
      <c r="D402" s="338"/>
      <c r="E402" s="339"/>
      <c r="F402" s="353"/>
      <c r="G402" s="339"/>
      <c r="H402" s="338"/>
      <c r="I402" s="338"/>
      <c r="J402" s="338"/>
    </row>
    <row r="403" spans="1:10" ht="15">
      <c r="A403" s="338"/>
      <c r="B403" s="338"/>
      <c r="C403" s="338"/>
      <c r="D403" s="338"/>
      <c r="E403" s="339"/>
      <c r="F403" s="353"/>
      <c r="G403" s="339"/>
      <c r="H403" s="338"/>
      <c r="I403" s="338"/>
      <c r="J403" s="338"/>
    </row>
    <row r="404" spans="1:10" ht="15">
      <c r="A404" s="338"/>
      <c r="B404" s="338"/>
      <c r="C404" s="338"/>
      <c r="D404" s="338"/>
      <c r="E404" s="339"/>
      <c r="F404" s="353"/>
      <c r="G404" s="339"/>
      <c r="H404" s="338"/>
      <c r="I404" s="338"/>
      <c r="J404" s="338"/>
    </row>
    <row r="405" spans="1:10" ht="15">
      <c r="A405" s="338"/>
      <c r="B405" s="338"/>
      <c r="C405" s="338"/>
      <c r="D405" s="338"/>
      <c r="E405" s="339"/>
      <c r="F405" s="353"/>
      <c r="G405" s="339"/>
      <c r="H405" s="338"/>
      <c r="I405" s="338"/>
      <c r="J405" s="338"/>
    </row>
    <row r="406" spans="1:10" ht="15">
      <c r="A406" s="338"/>
      <c r="B406" s="338"/>
      <c r="C406" s="338"/>
      <c r="D406" s="338"/>
      <c r="E406" s="339"/>
      <c r="F406" s="353"/>
      <c r="G406" s="339"/>
      <c r="H406" s="338"/>
      <c r="I406" s="338"/>
      <c r="J406" s="338"/>
    </row>
    <row r="407" spans="1:10" ht="15">
      <c r="A407" s="338"/>
      <c r="B407" s="338"/>
      <c r="C407" s="338"/>
      <c r="D407" s="338"/>
      <c r="E407" s="339"/>
      <c r="F407" s="353"/>
      <c r="G407" s="339"/>
      <c r="H407" s="338"/>
      <c r="I407" s="338"/>
      <c r="J407" s="338"/>
    </row>
    <row r="408" spans="1:10" ht="15">
      <c r="A408" s="338"/>
      <c r="B408" s="338"/>
      <c r="C408" s="338"/>
      <c r="D408" s="338"/>
      <c r="E408" s="339"/>
      <c r="F408" s="353"/>
      <c r="G408" s="339"/>
      <c r="H408" s="338"/>
      <c r="I408" s="338"/>
      <c r="J408" s="338"/>
    </row>
    <row r="409" spans="1:10" ht="15">
      <c r="A409" s="338"/>
      <c r="B409" s="338"/>
      <c r="C409" s="338"/>
      <c r="D409" s="338"/>
      <c r="E409" s="339"/>
      <c r="F409" s="353"/>
      <c r="G409" s="339"/>
      <c r="H409" s="338"/>
      <c r="I409" s="338"/>
      <c r="J409" s="338"/>
    </row>
    <row r="410" spans="1:10" ht="15">
      <c r="A410" s="338"/>
      <c r="B410" s="338"/>
      <c r="C410" s="338"/>
      <c r="D410" s="338"/>
      <c r="E410" s="339"/>
      <c r="F410" s="353"/>
      <c r="G410" s="339"/>
      <c r="H410" s="338"/>
      <c r="I410" s="338"/>
      <c r="J410" s="338"/>
    </row>
    <row r="411" spans="1:10" ht="15">
      <c r="A411" s="338"/>
      <c r="B411" s="338"/>
      <c r="C411" s="338"/>
      <c r="D411" s="338"/>
      <c r="E411" s="339"/>
      <c r="F411" s="353"/>
      <c r="G411" s="339"/>
      <c r="H411" s="338"/>
      <c r="I411" s="338"/>
      <c r="J411" s="338"/>
    </row>
    <row r="412" spans="1:10" ht="15">
      <c r="A412" s="338"/>
      <c r="B412" s="338"/>
      <c r="C412" s="338"/>
      <c r="D412" s="338"/>
      <c r="E412" s="339"/>
      <c r="F412" s="353"/>
      <c r="G412" s="339"/>
      <c r="H412" s="338"/>
      <c r="I412" s="338"/>
      <c r="J412" s="338"/>
    </row>
    <row r="413" spans="1:10" ht="15">
      <c r="A413" s="338"/>
      <c r="B413" s="338"/>
      <c r="C413" s="338"/>
      <c r="D413" s="338"/>
      <c r="E413" s="339"/>
      <c r="F413" s="353"/>
      <c r="G413" s="339"/>
      <c r="H413" s="338"/>
      <c r="I413" s="338"/>
      <c r="J413" s="338"/>
    </row>
    <row r="414" spans="1:10" ht="15">
      <c r="A414" s="338"/>
      <c r="B414" s="338"/>
      <c r="C414" s="338"/>
      <c r="D414" s="338"/>
      <c r="E414" s="339"/>
      <c r="F414" s="353"/>
      <c r="G414" s="339"/>
      <c r="H414" s="338"/>
      <c r="I414" s="338"/>
      <c r="J414" s="338"/>
    </row>
    <row r="415" spans="1:10" ht="15">
      <c r="A415" s="338"/>
      <c r="B415" s="338"/>
      <c r="C415" s="338"/>
      <c r="D415" s="338"/>
      <c r="E415" s="339"/>
      <c r="F415" s="353"/>
      <c r="G415" s="339"/>
      <c r="H415" s="338"/>
      <c r="I415" s="338"/>
      <c r="J415" s="338"/>
    </row>
    <row r="416" spans="1:10" ht="15">
      <c r="A416" s="338"/>
      <c r="B416" s="338"/>
      <c r="C416" s="338"/>
      <c r="D416" s="338"/>
      <c r="E416" s="339"/>
      <c r="F416" s="353"/>
      <c r="G416" s="339"/>
      <c r="H416" s="338"/>
      <c r="I416" s="338"/>
      <c r="J416" s="338"/>
    </row>
    <row r="417" spans="1:10" ht="15">
      <c r="A417" s="338"/>
      <c r="B417" s="338"/>
      <c r="C417" s="338"/>
      <c r="D417" s="338"/>
      <c r="E417" s="339"/>
      <c r="F417" s="353"/>
      <c r="G417" s="339"/>
      <c r="H417" s="338"/>
      <c r="I417" s="338"/>
      <c r="J417" s="338"/>
    </row>
    <row r="418" spans="1:10" ht="15">
      <c r="A418" s="338"/>
      <c r="B418" s="338"/>
      <c r="C418" s="338"/>
      <c r="D418" s="338"/>
      <c r="E418" s="339"/>
      <c r="F418" s="353"/>
      <c r="G418" s="339"/>
      <c r="H418" s="338"/>
      <c r="I418" s="338"/>
      <c r="J418" s="338"/>
    </row>
    <row r="419" spans="1:10" ht="15">
      <c r="A419" s="338"/>
      <c r="B419" s="338"/>
      <c r="C419" s="338"/>
      <c r="D419" s="338"/>
      <c r="E419" s="339"/>
      <c r="F419" s="353"/>
      <c r="G419" s="339"/>
      <c r="H419" s="338"/>
      <c r="I419" s="338"/>
      <c r="J419" s="338"/>
    </row>
    <row r="420" spans="1:10" ht="15">
      <c r="A420" s="338"/>
      <c r="B420" s="338"/>
      <c r="C420" s="338"/>
      <c r="D420" s="338"/>
      <c r="E420" s="339"/>
      <c r="F420" s="353"/>
      <c r="G420" s="339"/>
      <c r="H420" s="338"/>
      <c r="I420" s="338"/>
      <c r="J420" s="338"/>
    </row>
    <row r="421" spans="1:10" ht="15">
      <c r="A421" s="338"/>
      <c r="B421" s="338"/>
      <c r="C421" s="338"/>
      <c r="D421" s="338"/>
      <c r="E421" s="339"/>
      <c r="F421" s="353"/>
      <c r="G421" s="339"/>
      <c r="H421" s="338"/>
      <c r="I421" s="338"/>
      <c r="J421" s="338"/>
    </row>
    <row r="422" spans="1:10" ht="15">
      <c r="A422" s="338"/>
      <c r="B422" s="338"/>
      <c r="C422" s="338"/>
      <c r="D422" s="338"/>
      <c r="E422" s="339"/>
      <c r="F422" s="353"/>
      <c r="G422" s="339"/>
      <c r="H422" s="338"/>
      <c r="I422" s="338"/>
      <c r="J422" s="338"/>
    </row>
    <row r="423" spans="1:10" ht="15">
      <c r="A423" s="338"/>
      <c r="B423" s="338"/>
      <c r="C423" s="338"/>
      <c r="D423" s="338"/>
      <c r="E423" s="339"/>
      <c r="F423" s="353"/>
      <c r="G423" s="339"/>
      <c r="H423" s="338"/>
      <c r="I423" s="338"/>
      <c r="J423" s="338"/>
    </row>
    <row r="424" spans="1:10" ht="15">
      <c r="A424" s="338"/>
      <c r="B424" s="338"/>
      <c r="C424" s="338"/>
      <c r="D424" s="338"/>
      <c r="E424" s="339"/>
      <c r="F424" s="353"/>
      <c r="G424" s="339"/>
      <c r="H424" s="338"/>
      <c r="I424" s="338"/>
      <c r="J424" s="338"/>
    </row>
    <row r="425" spans="1:10" ht="15">
      <c r="A425" s="338"/>
      <c r="B425" s="338"/>
      <c r="C425" s="338"/>
      <c r="D425" s="338"/>
      <c r="E425" s="339"/>
      <c r="F425" s="353"/>
      <c r="G425" s="339"/>
      <c r="H425" s="338"/>
      <c r="I425" s="338"/>
      <c r="J425" s="338"/>
    </row>
    <row r="426" spans="1:10" ht="15">
      <c r="A426" s="338"/>
      <c r="B426" s="338"/>
      <c r="C426" s="338"/>
      <c r="D426" s="338"/>
      <c r="E426" s="339"/>
      <c r="F426" s="353"/>
      <c r="G426" s="339"/>
      <c r="H426" s="338"/>
      <c r="I426" s="338"/>
      <c r="J426" s="338"/>
    </row>
    <row r="427" spans="1:10" ht="15">
      <c r="A427" s="338"/>
      <c r="B427" s="338"/>
      <c r="C427" s="338"/>
      <c r="D427" s="338"/>
      <c r="E427" s="339"/>
      <c r="F427" s="353"/>
      <c r="G427" s="339"/>
      <c r="H427" s="338"/>
      <c r="I427" s="338"/>
      <c r="J427" s="338"/>
    </row>
    <row r="428" spans="1:10" ht="15">
      <c r="A428" s="338"/>
      <c r="B428" s="338"/>
      <c r="C428" s="338"/>
      <c r="D428" s="338"/>
      <c r="E428" s="339"/>
      <c r="F428" s="353"/>
      <c r="G428" s="339"/>
      <c r="H428" s="338"/>
      <c r="I428" s="338"/>
      <c r="J428" s="338"/>
    </row>
    <row r="429" spans="1:10" ht="15">
      <c r="A429" s="338"/>
      <c r="B429" s="338"/>
      <c r="C429" s="338"/>
      <c r="D429" s="338"/>
      <c r="E429" s="339"/>
      <c r="F429" s="353"/>
      <c r="G429" s="339"/>
      <c r="H429" s="338"/>
      <c r="I429" s="338"/>
      <c r="J429" s="338"/>
    </row>
    <row r="430" spans="1:10" ht="15">
      <c r="A430" s="338"/>
      <c r="B430" s="338"/>
      <c r="C430" s="338"/>
      <c r="D430" s="338"/>
      <c r="E430" s="339"/>
      <c r="F430" s="353"/>
      <c r="G430" s="339"/>
      <c r="H430" s="338"/>
      <c r="I430" s="338"/>
      <c r="J430" s="338"/>
    </row>
    <row r="431" spans="1:10" ht="15">
      <c r="A431" s="338"/>
      <c r="B431" s="338"/>
      <c r="C431" s="338"/>
      <c r="D431" s="338"/>
      <c r="E431" s="339"/>
      <c r="F431" s="353"/>
      <c r="G431" s="339"/>
      <c r="H431" s="338"/>
      <c r="I431" s="338"/>
      <c r="J431" s="338"/>
    </row>
    <row r="432" spans="1:10" ht="15">
      <c r="A432" s="338"/>
      <c r="B432" s="338"/>
      <c r="C432" s="338"/>
      <c r="D432" s="338"/>
      <c r="E432" s="339"/>
      <c r="F432" s="353"/>
      <c r="G432" s="339"/>
      <c r="H432" s="338"/>
      <c r="I432" s="338"/>
      <c r="J432" s="338"/>
    </row>
    <row r="433" spans="1:10" ht="15">
      <c r="A433" s="338"/>
      <c r="B433" s="338"/>
      <c r="C433" s="338"/>
      <c r="D433" s="338"/>
      <c r="E433" s="339"/>
      <c r="F433" s="353"/>
      <c r="G433" s="339"/>
      <c r="H433" s="338"/>
      <c r="I433" s="338"/>
      <c r="J433" s="338"/>
    </row>
    <row r="434" spans="1:10" ht="15">
      <c r="A434" s="338"/>
      <c r="B434" s="338"/>
      <c r="C434" s="338"/>
      <c r="D434" s="338"/>
      <c r="E434" s="339"/>
      <c r="F434" s="353"/>
      <c r="G434" s="339"/>
      <c r="H434" s="338"/>
      <c r="I434" s="338"/>
      <c r="J434" s="338"/>
    </row>
    <row r="435" spans="1:10" ht="15">
      <c r="A435" s="338"/>
      <c r="B435" s="338"/>
      <c r="C435" s="338"/>
      <c r="D435" s="338"/>
      <c r="E435" s="339"/>
      <c r="F435" s="353"/>
      <c r="G435" s="339"/>
      <c r="H435" s="338"/>
      <c r="I435" s="338"/>
      <c r="J435" s="338"/>
    </row>
    <row r="436" spans="1:10" ht="15">
      <c r="A436" s="338"/>
      <c r="B436" s="338"/>
      <c r="C436" s="338"/>
      <c r="D436" s="338"/>
      <c r="E436" s="339"/>
      <c r="F436" s="353"/>
      <c r="G436" s="339"/>
      <c r="H436" s="338"/>
      <c r="I436" s="338"/>
      <c r="J436" s="338"/>
    </row>
    <row r="437" spans="1:10" ht="15">
      <c r="A437" s="338"/>
      <c r="B437" s="338"/>
      <c r="C437" s="338"/>
      <c r="D437" s="338"/>
      <c r="E437" s="339"/>
      <c r="F437" s="353"/>
      <c r="G437" s="339"/>
      <c r="H437" s="338"/>
      <c r="I437" s="338"/>
      <c r="J437" s="338"/>
    </row>
    <row r="438" spans="1:10" ht="15">
      <c r="A438" s="338"/>
      <c r="B438" s="338"/>
      <c r="C438" s="338"/>
      <c r="D438" s="338"/>
      <c r="E438" s="339"/>
      <c r="F438" s="353"/>
      <c r="G438" s="339"/>
      <c r="H438" s="338"/>
      <c r="I438" s="338"/>
      <c r="J438" s="338"/>
    </row>
    <row r="439" spans="1:10" ht="15">
      <c r="A439" s="338"/>
      <c r="B439" s="338"/>
      <c r="C439" s="338"/>
      <c r="D439" s="338"/>
      <c r="E439" s="339"/>
      <c r="F439" s="353"/>
      <c r="G439" s="339"/>
      <c r="H439" s="338"/>
      <c r="I439" s="338"/>
      <c r="J439" s="338"/>
    </row>
    <row r="440" spans="1:10" ht="15">
      <c r="A440" s="338"/>
      <c r="B440" s="338"/>
      <c r="C440" s="338"/>
      <c r="D440" s="338"/>
      <c r="E440" s="339"/>
      <c r="F440" s="353"/>
      <c r="G440" s="339"/>
      <c r="H440" s="338"/>
      <c r="I440" s="338"/>
      <c r="J440" s="338"/>
    </row>
    <row r="441" spans="1:10" ht="15">
      <c r="A441" s="338"/>
      <c r="B441" s="338"/>
      <c r="C441" s="338"/>
      <c r="D441" s="338"/>
      <c r="E441" s="339"/>
      <c r="F441" s="353"/>
      <c r="G441" s="339"/>
      <c r="H441" s="338"/>
      <c r="I441" s="338"/>
      <c r="J441" s="338"/>
    </row>
    <row r="442" spans="1:10" ht="15">
      <c r="A442" s="338"/>
      <c r="B442" s="338"/>
      <c r="C442" s="338"/>
      <c r="D442" s="338"/>
      <c r="E442" s="339"/>
      <c r="F442" s="353"/>
      <c r="G442" s="339"/>
      <c r="H442" s="338"/>
      <c r="I442" s="338"/>
      <c r="J442" s="338"/>
    </row>
    <row r="443" spans="1:10" ht="15">
      <c r="A443" s="338"/>
      <c r="B443" s="338"/>
      <c r="C443" s="338"/>
      <c r="D443" s="338"/>
      <c r="E443" s="339"/>
      <c r="F443" s="353"/>
      <c r="G443" s="339"/>
      <c r="H443" s="338"/>
      <c r="I443" s="338"/>
      <c r="J443" s="338"/>
    </row>
    <row r="444" spans="1:10" ht="15">
      <c r="A444" s="338"/>
      <c r="B444" s="338"/>
      <c r="C444" s="338"/>
      <c r="D444" s="338"/>
      <c r="E444" s="339"/>
      <c r="F444" s="353"/>
      <c r="G444" s="339"/>
      <c r="H444" s="338"/>
      <c r="I444" s="338"/>
      <c r="J444" s="338"/>
    </row>
    <row r="445" spans="1:10" ht="15">
      <c r="A445" s="338"/>
      <c r="B445" s="338"/>
      <c r="C445" s="338"/>
      <c r="D445" s="338"/>
      <c r="E445" s="339"/>
      <c r="F445" s="353"/>
      <c r="G445" s="339"/>
      <c r="H445" s="338"/>
      <c r="I445" s="338"/>
      <c r="J445" s="338"/>
    </row>
    <row r="446" spans="1:10" ht="15">
      <c r="A446" s="338"/>
      <c r="B446" s="338"/>
      <c r="C446" s="338"/>
      <c r="D446" s="338"/>
      <c r="E446" s="339"/>
      <c r="F446" s="353"/>
      <c r="G446" s="339"/>
      <c r="H446" s="338"/>
      <c r="I446" s="338"/>
      <c r="J446" s="338"/>
    </row>
    <row r="447" spans="1:10" ht="15">
      <c r="A447" s="338"/>
      <c r="B447" s="338"/>
      <c r="C447" s="338"/>
      <c r="D447" s="338"/>
      <c r="E447" s="339"/>
      <c r="F447" s="353"/>
      <c r="G447" s="339"/>
      <c r="H447" s="338"/>
      <c r="I447" s="338"/>
      <c r="J447" s="338"/>
    </row>
    <row r="448" spans="1:10" ht="15">
      <c r="A448" s="338"/>
      <c r="B448" s="338"/>
      <c r="C448" s="338"/>
      <c r="D448" s="338"/>
      <c r="E448" s="339"/>
      <c r="F448" s="353"/>
      <c r="G448" s="339"/>
      <c r="H448" s="338"/>
      <c r="I448" s="338"/>
      <c r="J448" s="338"/>
    </row>
    <row r="449" spans="1:10" ht="15">
      <c r="A449" s="338"/>
      <c r="B449" s="338"/>
      <c r="C449" s="338"/>
      <c r="D449" s="338"/>
      <c r="E449" s="339"/>
      <c r="F449" s="353"/>
      <c r="G449" s="339"/>
      <c r="H449" s="338"/>
      <c r="I449" s="338"/>
      <c r="J449" s="338"/>
    </row>
    <row r="450" spans="1:10" ht="15">
      <c r="A450" s="338"/>
      <c r="B450" s="338"/>
      <c r="C450" s="338"/>
      <c r="D450" s="338"/>
      <c r="E450" s="339"/>
      <c r="F450" s="353"/>
      <c r="G450" s="339"/>
      <c r="H450" s="338"/>
      <c r="I450" s="338"/>
      <c r="J450" s="338"/>
    </row>
    <row r="451" spans="1:10" ht="15">
      <c r="A451" s="338"/>
      <c r="B451" s="338"/>
      <c r="C451" s="338"/>
      <c r="D451" s="338"/>
      <c r="E451" s="339"/>
      <c r="F451" s="353"/>
      <c r="G451" s="339"/>
      <c r="H451" s="338"/>
      <c r="I451" s="338"/>
      <c r="J451" s="338"/>
    </row>
    <row r="452" spans="1:10" ht="15">
      <c r="A452" s="338"/>
      <c r="B452" s="338"/>
      <c r="C452" s="338"/>
      <c r="D452" s="338"/>
      <c r="E452" s="339"/>
      <c r="F452" s="353"/>
      <c r="G452" s="339"/>
      <c r="H452" s="338"/>
      <c r="I452" s="338"/>
      <c r="J452" s="338"/>
    </row>
    <row r="453" spans="1:10" ht="15">
      <c r="A453" s="338"/>
      <c r="B453" s="338"/>
      <c r="C453" s="338"/>
      <c r="D453" s="338"/>
      <c r="E453" s="339"/>
      <c r="F453" s="353"/>
      <c r="G453" s="339"/>
      <c r="H453" s="338"/>
      <c r="I453" s="338"/>
      <c r="J453" s="338"/>
    </row>
    <row r="454" spans="1:10" ht="15">
      <c r="A454" s="338"/>
      <c r="B454" s="338"/>
      <c r="C454" s="338"/>
      <c r="D454" s="338"/>
      <c r="E454" s="339"/>
      <c r="F454" s="353"/>
      <c r="G454" s="339"/>
      <c r="H454" s="338"/>
      <c r="I454" s="338"/>
      <c r="J454" s="338"/>
    </row>
    <row r="455" spans="1:10" ht="15">
      <c r="A455" s="338"/>
      <c r="B455" s="338"/>
      <c r="C455" s="338"/>
      <c r="D455" s="338"/>
      <c r="E455" s="339"/>
      <c r="F455" s="353"/>
      <c r="G455" s="339"/>
      <c r="H455" s="338"/>
      <c r="I455" s="338"/>
      <c r="J455" s="338"/>
    </row>
    <row r="456" spans="1:10" ht="15">
      <c r="A456" s="338"/>
      <c r="B456" s="338"/>
      <c r="C456" s="338"/>
      <c r="D456" s="338"/>
      <c r="E456" s="339"/>
      <c r="F456" s="353"/>
      <c r="G456" s="339"/>
      <c r="H456" s="338"/>
      <c r="I456" s="338"/>
      <c r="J456" s="338"/>
    </row>
    <row r="457" spans="1:10" ht="15">
      <c r="A457" s="338"/>
      <c r="B457" s="338"/>
      <c r="C457" s="338"/>
      <c r="D457" s="338"/>
      <c r="E457" s="339"/>
      <c r="F457" s="353"/>
      <c r="G457" s="339"/>
      <c r="H457" s="338"/>
      <c r="I457" s="338"/>
      <c r="J457" s="338"/>
    </row>
    <row r="458" spans="1:10" ht="15">
      <c r="A458" s="338"/>
      <c r="B458" s="338"/>
      <c r="C458" s="338"/>
      <c r="D458" s="338"/>
      <c r="E458" s="339"/>
      <c r="F458" s="353"/>
      <c r="G458" s="339"/>
      <c r="H458" s="338"/>
      <c r="I458" s="338"/>
      <c r="J458" s="338"/>
    </row>
    <row r="459" spans="1:10" ht="15">
      <c r="A459" s="338"/>
      <c r="B459" s="338"/>
      <c r="C459" s="338"/>
      <c r="D459" s="338"/>
      <c r="E459" s="339"/>
      <c r="F459" s="353"/>
      <c r="G459" s="339"/>
      <c r="H459" s="338"/>
      <c r="I459" s="338"/>
      <c r="J459" s="338"/>
    </row>
    <row r="460" spans="1:10" ht="15">
      <c r="A460" s="338"/>
      <c r="B460" s="338"/>
      <c r="C460" s="338"/>
      <c r="D460" s="338"/>
      <c r="E460" s="339"/>
      <c r="F460" s="353"/>
      <c r="G460" s="339"/>
      <c r="H460" s="338"/>
      <c r="I460" s="338"/>
      <c r="J460" s="338"/>
    </row>
    <row r="461" spans="1:10" ht="15">
      <c r="A461" s="338"/>
      <c r="B461" s="338"/>
      <c r="C461" s="338"/>
      <c r="D461" s="338"/>
      <c r="E461" s="339"/>
      <c r="F461" s="353"/>
      <c r="G461" s="339"/>
      <c r="H461" s="338"/>
      <c r="I461" s="338"/>
      <c r="J461" s="338"/>
    </row>
    <row r="462" spans="1:10" ht="15">
      <c r="A462" s="338"/>
      <c r="B462" s="338"/>
      <c r="C462" s="338"/>
      <c r="D462" s="338"/>
      <c r="E462" s="339"/>
      <c r="F462" s="353"/>
      <c r="G462" s="339"/>
      <c r="H462" s="338"/>
      <c r="I462" s="338"/>
      <c r="J462" s="338"/>
    </row>
    <row r="463" spans="1:10" ht="15">
      <c r="A463" s="338"/>
      <c r="B463" s="338"/>
      <c r="C463" s="338"/>
      <c r="D463" s="338"/>
      <c r="E463" s="339"/>
      <c r="F463" s="353"/>
      <c r="G463" s="339"/>
      <c r="H463" s="338"/>
      <c r="I463" s="338"/>
      <c r="J463" s="338"/>
    </row>
    <row r="464" spans="1:10" ht="15">
      <c r="A464" s="338"/>
      <c r="B464" s="338"/>
      <c r="C464" s="338"/>
      <c r="D464" s="338"/>
      <c r="E464" s="339"/>
      <c r="F464" s="353"/>
      <c r="G464" s="339"/>
      <c r="H464" s="338"/>
      <c r="I464" s="338"/>
      <c r="J464" s="338"/>
    </row>
    <row r="465" spans="1:10" ht="15">
      <c r="A465" s="338"/>
      <c r="B465" s="338"/>
      <c r="C465" s="338"/>
      <c r="D465" s="338"/>
      <c r="E465" s="339"/>
      <c r="F465" s="353"/>
      <c r="G465" s="339"/>
      <c r="H465" s="338"/>
      <c r="I465" s="338"/>
      <c r="J465" s="338"/>
    </row>
    <row r="466" spans="1:10" ht="15">
      <c r="A466" s="338"/>
      <c r="B466" s="338"/>
      <c r="C466" s="338"/>
      <c r="D466" s="338"/>
      <c r="E466" s="339"/>
      <c r="F466" s="353"/>
      <c r="G466" s="339"/>
      <c r="H466" s="338"/>
      <c r="I466" s="338"/>
      <c r="J466" s="338"/>
    </row>
    <row r="467" spans="1:10" ht="15">
      <c r="A467" s="338"/>
      <c r="B467" s="338"/>
      <c r="C467" s="338"/>
      <c r="D467" s="338"/>
      <c r="E467" s="339"/>
      <c r="F467" s="353"/>
      <c r="G467" s="339"/>
      <c r="H467" s="338"/>
      <c r="I467" s="338"/>
      <c r="J467" s="338"/>
    </row>
    <row r="468" spans="1:10" ht="15">
      <c r="A468" s="338"/>
      <c r="B468" s="338"/>
      <c r="C468" s="338"/>
      <c r="D468" s="338"/>
      <c r="E468" s="339"/>
      <c r="F468" s="353"/>
      <c r="G468" s="339"/>
      <c r="H468" s="338"/>
      <c r="I468" s="338"/>
      <c r="J468" s="338"/>
    </row>
    <row r="469" spans="1:10" ht="15">
      <c r="A469" s="338"/>
      <c r="B469" s="338"/>
      <c r="C469" s="338"/>
      <c r="D469" s="338"/>
      <c r="E469" s="339"/>
      <c r="F469" s="353"/>
      <c r="G469" s="339"/>
      <c r="H469" s="338"/>
      <c r="I469" s="338"/>
      <c r="J469" s="338"/>
    </row>
    <row r="470" spans="1:10" ht="15">
      <c r="A470" s="338"/>
      <c r="B470" s="338"/>
      <c r="C470" s="338"/>
      <c r="D470" s="338"/>
      <c r="E470" s="339"/>
      <c r="F470" s="353"/>
      <c r="G470" s="339"/>
      <c r="H470" s="338"/>
      <c r="I470" s="338"/>
      <c r="J470" s="338"/>
    </row>
    <row r="471" spans="1:10" ht="15">
      <c r="A471" s="338"/>
      <c r="B471" s="338"/>
      <c r="C471" s="338"/>
      <c r="D471" s="338"/>
      <c r="E471" s="339"/>
      <c r="F471" s="353"/>
      <c r="G471" s="339"/>
      <c r="H471" s="338"/>
      <c r="I471" s="338"/>
      <c r="J471" s="338"/>
    </row>
    <row r="472" spans="1:10" ht="15">
      <c r="A472" s="338"/>
      <c r="B472" s="338"/>
      <c r="C472" s="338"/>
      <c r="D472" s="338"/>
      <c r="E472" s="339"/>
      <c r="F472" s="353"/>
      <c r="G472" s="339"/>
      <c r="H472" s="338"/>
      <c r="I472" s="338"/>
      <c r="J472" s="338"/>
    </row>
    <row r="473" spans="1:10" ht="15">
      <c r="A473" s="338"/>
      <c r="B473" s="338"/>
      <c r="C473" s="338"/>
      <c r="D473" s="338"/>
      <c r="E473" s="339"/>
      <c r="F473" s="353"/>
      <c r="G473" s="339"/>
      <c r="H473" s="338"/>
      <c r="I473" s="338"/>
      <c r="J473" s="338"/>
    </row>
    <row r="474" spans="1:10" ht="15">
      <c r="A474" s="338"/>
      <c r="B474" s="338"/>
      <c r="C474" s="338"/>
      <c r="D474" s="338"/>
      <c r="E474" s="339"/>
      <c r="F474" s="353"/>
      <c r="G474" s="339"/>
      <c r="H474" s="338"/>
      <c r="I474" s="338"/>
      <c r="J474" s="338"/>
    </row>
    <row r="475" spans="1:10" ht="15">
      <c r="A475" s="338"/>
      <c r="B475" s="338"/>
      <c r="C475" s="338"/>
      <c r="D475" s="338"/>
      <c r="E475" s="339"/>
      <c r="F475" s="353"/>
      <c r="G475" s="339"/>
      <c r="H475" s="338"/>
      <c r="I475" s="338"/>
      <c r="J475" s="338"/>
    </row>
    <row r="476" spans="1:10" ht="15">
      <c r="A476" s="338"/>
      <c r="B476" s="338"/>
      <c r="C476" s="338"/>
      <c r="D476" s="338"/>
      <c r="E476" s="339"/>
      <c r="F476" s="353"/>
      <c r="G476" s="339"/>
      <c r="H476" s="338"/>
      <c r="I476" s="338"/>
      <c r="J476" s="338"/>
    </row>
    <row r="477" spans="1:10" ht="15">
      <c r="A477" s="338"/>
      <c r="B477" s="338"/>
      <c r="C477" s="338"/>
      <c r="D477" s="338"/>
      <c r="E477" s="339"/>
      <c r="F477" s="353"/>
      <c r="G477" s="339"/>
      <c r="H477" s="338"/>
      <c r="I477" s="338"/>
      <c r="J477" s="338"/>
    </row>
    <row r="478" spans="1:10" ht="15">
      <c r="A478" s="338"/>
      <c r="B478" s="338"/>
      <c r="C478" s="338"/>
      <c r="D478" s="338"/>
      <c r="E478" s="339"/>
      <c r="F478" s="353"/>
      <c r="G478" s="339"/>
      <c r="H478" s="338"/>
      <c r="I478" s="338"/>
      <c r="J478" s="338"/>
    </row>
    <row r="479" spans="1:10" ht="15">
      <c r="A479" s="338"/>
      <c r="B479" s="338"/>
      <c r="C479" s="338"/>
      <c r="D479" s="338"/>
      <c r="E479" s="339"/>
      <c r="F479" s="353"/>
      <c r="G479" s="339"/>
      <c r="H479" s="338"/>
      <c r="I479" s="338"/>
      <c r="J479" s="338"/>
    </row>
    <row r="480" spans="1:10" ht="15">
      <c r="A480" s="338"/>
      <c r="B480" s="338"/>
      <c r="C480" s="338"/>
      <c r="D480" s="338"/>
      <c r="E480" s="339"/>
      <c r="F480" s="353"/>
      <c r="G480" s="339"/>
      <c r="H480" s="338"/>
      <c r="I480" s="338"/>
      <c r="J480" s="338"/>
    </row>
    <row r="481" spans="1:10" ht="15">
      <c r="A481" s="338"/>
      <c r="B481" s="338"/>
      <c r="C481" s="338"/>
      <c r="D481" s="338"/>
      <c r="E481" s="339"/>
      <c r="F481" s="353"/>
      <c r="G481" s="339"/>
      <c r="H481" s="338"/>
      <c r="I481" s="338"/>
      <c r="J481" s="338"/>
    </row>
    <row r="482" spans="1:10" ht="15">
      <c r="A482" s="338"/>
      <c r="B482" s="338"/>
      <c r="C482" s="338"/>
      <c r="D482" s="338"/>
      <c r="E482" s="339"/>
      <c r="F482" s="353"/>
      <c r="G482" s="339"/>
      <c r="H482" s="338"/>
      <c r="I482" s="338"/>
      <c r="J482" s="338"/>
    </row>
    <row r="483" spans="1:10" ht="15">
      <c r="A483" s="338"/>
      <c r="B483" s="338"/>
      <c r="C483" s="338"/>
      <c r="D483" s="338"/>
      <c r="E483" s="339"/>
      <c r="F483" s="353"/>
      <c r="G483" s="339"/>
      <c r="H483" s="338"/>
      <c r="I483" s="338"/>
      <c r="J483" s="338"/>
    </row>
    <row r="484" spans="1:10" ht="15">
      <c r="A484" s="338"/>
      <c r="B484" s="338"/>
      <c r="C484" s="338"/>
      <c r="D484" s="338"/>
      <c r="E484" s="339"/>
      <c r="F484" s="353"/>
      <c r="G484" s="339"/>
      <c r="H484" s="338"/>
      <c r="I484" s="338"/>
      <c r="J484" s="338"/>
    </row>
    <row r="485" spans="1:10" ht="15">
      <c r="A485" s="338"/>
      <c r="B485" s="338"/>
      <c r="C485" s="338"/>
      <c r="D485" s="338"/>
      <c r="E485" s="339"/>
      <c r="F485" s="353"/>
      <c r="G485" s="339"/>
      <c r="H485" s="338"/>
      <c r="I485" s="338"/>
      <c r="J485" s="338"/>
    </row>
    <row r="486" spans="1:10" ht="15">
      <c r="A486" s="338"/>
      <c r="B486" s="338"/>
      <c r="C486" s="338"/>
      <c r="D486" s="338"/>
      <c r="E486" s="339"/>
      <c r="F486" s="353"/>
      <c r="G486" s="339"/>
      <c r="H486" s="338"/>
      <c r="I486" s="338"/>
      <c r="J486" s="338"/>
    </row>
    <row r="487" spans="1:10" ht="15">
      <c r="A487" s="338"/>
      <c r="B487" s="338"/>
      <c r="C487" s="338"/>
      <c r="D487" s="338"/>
      <c r="E487" s="339"/>
      <c r="F487" s="353"/>
      <c r="G487" s="339"/>
      <c r="H487" s="338"/>
      <c r="I487" s="338"/>
      <c r="J487" s="338"/>
    </row>
    <row r="488" spans="1:10" ht="15">
      <c r="A488" s="338"/>
      <c r="B488" s="338"/>
      <c r="C488" s="338"/>
      <c r="D488" s="338"/>
      <c r="E488" s="339"/>
      <c r="F488" s="353"/>
      <c r="G488" s="339"/>
      <c r="H488" s="338"/>
      <c r="I488" s="338"/>
      <c r="J488" s="338"/>
    </row>
    <row r="489" spans="1:10" ht="15">
      <c r="A489" s="338"/>
      <c r="B489" s="338"/>
      <c r="C489" s="338"/>
      <c r="D489" s="338"/>
      <c r="E489" s="339"/>
      <c r="F489" s="353"/>
      <c r="G489" s="339"/>
      <c r="H489" s="338"/>
      <c r="I489" s="338"/>
      <c r="J489" s="338"/>
    </row>
    <row r="490" spans="1:10" ht="15">
      <c r="A490" s="338"/>
      <c r="B490" s="338"/>
      <c r="C490" s="338"/>
      <c r="D490" s="338"/>
      <c r="E490" s="339"/>
      <c r="F490" s="353"/>
      <c r="G490" s="339"/>
      <c r="H490" s="338"/>
      <c r="I490" s="338"/>
      <c r="J490" s="338"/>
    </row>
    <row r="491" spans="1:10" ht="15">
      <c r="A491" s="338"/>
      <c r="B491" s="338"/>
      <c r="C491" s="338"/>
      <c r="D491" s="338"/>
      <c r="E491" s="339"/>
      <c r="F491" s="353"/>
      <c r="G491" s="339"/>
      <c r="H491" s="338"/>
      <c r="I491" s="338"/>
      <c r="J491" s="338"/>
    </row>
    <row r="492" spans="1:10" ht="15">
      <c r="A492" s="338"/>
      <c r="B492" s="338"/>
      <c r="C492" s="338"/>
      <c r="D492" s="338"/>
      <c r="E492" s="339"/>
      <c r="F492" s="353"/>
      <c r="G492" s="339"/>
      <c r="H492" s="338"/>
      <c r="I492" s="338"/>
      <c r="J492" s="338"/>
    </row>
    <row r="493" spans="1:10" ht="15">
      <c r="A493" s="338"/>
      <c r="B493" s="338"/>
      <c r="C493" s="338"/>
      <c r="D493" s="338"/>
      <c r="E493" s="339"/>
      <c r="F493" s="353"/>
      <c r="G493" s="339"/>
      <c r="H493" s="338"/>
      <c r="I493" s="338"/>
      <c r="J493" s="338"/>
    </row>
    <row r="494" spans="1:10" ht="15">
      <c r="A494" s="338"/>
      <c r="B494" s="338"/>
      <c r="C494" s="338"/>
      <c r="D494" s="338"/>
      <c r="E494" s="339"/>
      <c r="F494" s="353"/>
      <c r="G494" s="339"/>
      <c r="H494" s="338"/>
      <c r="I494" s="338"/>
      <c r="J494" s="338"/>
    </row>
    <row r="495" spans="1:10" ht="15">
      <c r="A495" s="338"/>
      <c r="B495" s="338"/>
      <c r="C495" s="338"/>
      <c r="D495" s="338"/>
      <c r="E495" s="339"/>
      <c r="F495" s="353"/>
      <c r="G495" s="339"/>
      <c r="H495" s="338"/>
      <c r="I495" s="338"/>
      <c r="J495" s="338"/>
    </row>
    <row r="496" spans="1:10" ht="15">
      <c r="A496" s="338"/>
      <c r="B496" s="338"/>
      <c r="C496" s="338"/>
      <c r="D496" s="338"/>
      <c r="E496" s="339"/>
      <c r="F496" s="353"/>
      <c r="G496" s="339"/>
      <c r="H496" s="338"/>
      <c r="I496" s="338"/>
      <c r="J496" s="338"/>
    </row>
    <row r="497" spans="1:10" ht="15">
      <c r="A497" s="338"/>
      <c r="B497" s="338"/>
      <c r="C497" s="338"/>
      <c r="D497" s="338"/>
      <c r="E497" s="339"/>
      <c r="F497" s="353"/>
      <c r="G497" s="339"/>
      <c r="H497" s="338"/>
      <c r="I497" s="338"/>
      <c r="J497" s="338"/>
    </row>
    <row r="498" spans="1:10" ht="15">
      <c r="A498" s="338"/>
      <c r="B498" s="338"/>
      <c r="C498" s="338"/>
      <c r="D498" s="338"/>
      <c r="E498" s="339"/>
      <c r="F498" s="353"/>
      <c r="G498" s="339"/>
      <c r="H498" s="338"/>
      <c r="I498" s="338"/>
      <c r="J498" s="338"/>
    </row>
    <row r="499" spans="1:10" ht="15">
      <c r="A499" s="338"/>
      <c r="B499" s="338"/>
      <c r="C499" s="338"/>
      <c r="D499" s="338"/>
      <c r="E499" s="339"/>
      <c r="F499" s="353"/>
      <c r="G499" s="339"/>
      <c r="H499" s="338"/>
      <c r="I499" s="338"/>
      <c r="J499" s="338"/>
    </row>
    <row r="500" spans="1:10" ht="15">
      <c r="A500" s="338"/>
      <c r="B500" s="338"/>
      <c r="C500" s="338"/>
      <c r="D500" s="338"/>
      <c r="E500" s="339"/>
      <c r="F500" s="353"/>
      <c r="G500" s="339"/>
      <c r="H500" s="338"/>
      <c r="I500" s="338"/>
      <c r="J500" s="338"/>
    </row>
    <row r="501" spans="1:10" ht="15">
      <c r="A501" s="338"/>
      <c r="B501" s="338"/>
      <c r="C501" s="338"/>
      <c r="D501" s="338"/>
      <c r="E501" s="339"/>
      <c r="F501" s="353"/>
      <c r="G501" s="339"/>
      <c r="H501" s="338"/>
      <c r="I501" s="338"/>
      <c r="J501" s="338"/>
    </row>
    <row r="502" spans="1:10" ht="15">
      <c r="A502" s="338"/>
      <c r="B502" s="338"/>
      <c r="C502" s="338"/>
      <c r="D502" s="338"/>
      <c r="E502" s="339"/>
      <c r="F502" s="353"/>
      <c r="G502" s="339"/>
      <c r="H502" s="338"/>
      <c r="I502" s="338"/>
      <c r="J502" s="338"/>
    </row>
    <row r="503" spans="1:10" ht="15">
      <c r="A503" s="338"/>
      <c r="B503" s="338"/>
      <c r="C503" s="338"/>
      <c r="D503" s="338"/>
      <c r="E503" s="339"/>
      <c r="F503" s="353"/>
      <c r="G503" s="339"/>
      <c r="H503" s="338"/>
      <c r="I503" s="338"/>
      <c r="J503" s="338"/>
    </row>
    <row r="504" spans="1:10" ht="15">
      <c r="A504" s="338"/>
      <c r="B504" s="338"/>
      <c r="C504" s="338"/>
      <c r="D504" s="338"/>
      <c r="E504" s="339"/>
      <c r="F504" s="353"/>
      <c r="G504" s="339"/>
      <c r="H504" s="338"/>
      <c r="I504" s="338"/>
      <c r="J504" s="338"/>
    </row>
    <row r="505" spans="1:10" ht="15">
      <c r="A505" s="338"/>
      <c r="B505" s="338"/>
      <c r="C505" s="338"/>
      <c r="D505" s="338"/>
      <c r="E505" s="339"/>
      <c r="F505" s="353"/>
      <c r="G505" s="339"/>
      <c r="H505" s="338"/>
      <c r="I505" s="338"/>
      <c r="J505" s="338"/>
    </row>
    <row r="506" spans="1:10" ht="15">
      <c r="A506" s="338"/>
      <c r="B506" s="338"/>
      <c r="C506" s="338"/>
      <c r="D506" s="338"/>
      <c r="E506" s="339"/>
      <c r="F506" s="353"/>
      <c r="G506" s="339"/>
      <c r="H506" s="338"/>
      <c r="I506" s="338"/>
      <c r="J506" s="338"/>
    </row>
    <row r="507" spans="1:10" ht="15">
      <c r="A507" s="338"/>
      <c r="B507" s="338"/>
      <c r="C507" s="338"/>
      <c r="D507" s="338"/>
      <c r="E507" s="339"/>
      <c r="F507" s="353"/>
      <c r="G507" s="339"/>
      <c r="H507" s="338"/>
      <c r="I507" s="338"/>
      <c r="J507" s="338"/>
    </row>
    <row r="508" spans="1:10" ht="15">
      <c r="A508" s="338"/>
      <c r="B508" s="338"/>
      <c r="C508" s="338"/>
      <c r="D508" s="338"/>
      <c r="E508" s="339"/>
      <c r="F508" s="353"/>
      <c r="G508" s="339"/>
      <c r="H508" s="338"/>
      <c r="I508" s="338"/>
      <c r="J508" s="338"/>
    </row>
    <row r="509" spans="1:10" ht="15">
      <c r="A509" s="338"/>
      <c r="B509" s="338"/>
      <c r="C509" s="338"/>
      <c r="D509" s="338"/>
      <c r="E509" s="339"/>
      <c r="F509" s="353"/>
      <c r="G509" s="339"/>
      <c r="H509" s="338"/>
      <c r="I509" s="338"/>
      <c r="J509" s="338"/>
    </row>
    <row r="510" spans="1:10" ht="15">
      <c r="A510" s="338"/>
      <c r="B510" s="338"/>
      <c r="C510" s="338"/>
      <c r="D510" s="338"/>
      <c r="E510" s="339"/>
      <c r="F510" s="353"/>
      <c r="G510" s="339"/>
      <c r="H510" s="338"/>
      <c r="I510" s="338"/>
      <c r="J510" s="338"/>
    </row>
    <row r="511" spans="1:10" ht="15">
      <c r="A511" s="338"/>
      <c r="B511" s="338"/>
      <c r="C511" s="338"/>
      <c r="D511" s="338"/>
      <c r="E511" s="339"/>
      <c r="F511" s="353"/>
      <c r="G511" s="339"/>
      <c r="H511" s="338"/>
      <c r="I511" s="338"/>
      <c r="J511" s="338"/>
    </row>
    <row r="512" spans="1:10" ht="15">
      <c r="A512" s="338"/>
      <c r="B512" s="338"/>
      <c r="C512" s="338"/>
      <c r="D512" s="338"/>
      <c r="E512" s="339"/>
      <c r="F512" s="353"/>
      <c r="G512" s="339"/>
      <c r="H512" s="338"/>
      <c r="I512" s="338"/>
      <c r="J512" s="338"/>
    </row>
    <row r="513" spans="1:10" ht="15">
      <c r="A513" s="338"/>
      <c r="B513" s="338"/>
      <c r="C513" s="338"/>
      <c r="D513" s="338"/>
      <c r="E513" s="339"/>
      <c r="F513" s="353"/>
      <c r="G513" s="339"/>
      <c r="H513" s="338"/>
      <c r="I513" s="338"/>
      <c r="J513" s="338"/>
    </row>
    <row r="514" spans="1:10" ht="15">
      <c r="A514" s="338"/>
      <c r="B514" s="338"/>
      <c r="C514" s="338"/>
      <c r="D514" s="338"/>
      <c r="E514" s="339"/>
      <c r="F514" s="353"/>
      <c r="G514" s="339"/>
      <c r="H514" s="338"/>
      <c r="I514" s="338"/>
      <c r="J514" s="338"/>
    </row>
    <row r="515" spans="1:10" ht="15">
      <c r="A515" s="338"/>
      <c r="B515" s="338"/>
      <c r="C515" s="338"/>
      <c r="D515" s="338"/>
      <c r="E515" s="339"/>
      <c r="F515" s="353"/>
      <c r="G515" s="339"/>
      <c r="H515" s="338"/>
      <c r="I515" s="338"/>
      <c r="J515" s="338"/>
    </row>
    <row r="516" spans="1:10" ht="15">
      <c r="A516" s="338"/>
      <c r="B516" s="338"/>
      <c r="C516" s="338"/>
      <c r="D516" s="338"/>
      <c r="E516" s="339"/>
      <c r="F516" s="353"/>
      <c r="G516" s="339"/>
      <c r="H516" s="338"/>
      <c r="I516" s="338"/>
      <c r="J516" s="338"/>
    </row>
    <row r="517" spans="1:10" ht="15">
      <c r="A517" s="338"/>
      <c r="B517" s="338"/>
      <c r="C517" s="338"/>
      <c r="D517" s="338"/>
      <c r="E517" s="339"/>
      <c r="F517" s="353"/>
      <c r="G517" s="339"/>
      <c r="H517" s="338"/>
      <c r="I517" s="338"/>
      <c r="J517" s="338"/>
    </row>
    <row r="518" spans="1:10" ht="15">
      <c r="A518" s="338"/>
      <c r="B518" s="338"/>
      <c r="C518" s="338"/>
      <c r="D518" s="338"/>
      <c r="E518" s="339"/>
      <c r="F518" s="353"/>
      <c r="G518" s="339"/>
      <c r="H518" s="338"/>
      <c r="I518" s="338"/>
      <c r="J518" s="338"/>
    </row>
    <row r="519" spans="1:10" ht="15">
      <c r="A519" s="338"/>
      <c r="B519" s="338"/>
      <c r="C519" s="338"/>
      <c r="D519" s="338"/>
      <c r="E519" s="339"/>
      <c r="F519" s="353"/>
      <c r="G519" s="339"/>
      <c r="H519" s="338"/>
      <c r="I519" s="338"/>
      <c r="J519" s="338"/>
    </row>
    <row r="520" spans="1:10" ht="15">
      <c r="A520" s="338"/>
      <c r="B520" s="338"/>
      <c r="C520" s="338"/>
      <c r="D520" s="338"/>
      <c r="E520" s="339"/>
      <c r="F520" s="353"/>
      <c r="G520" s="339"/>
      <c r="H520" s="338"/>
      <c r="I520" s="338"/>
      <c r="J520" s="338"/>
    </row>
    <row r="521" spans="1:10" ht="15">
      <c r="A521" s="338"/>
      <c r="B521" s="338"/>
      <c r="C521" s="338"/>
      <c r="D521" s="338"/>
      <c r="E521" s="339"/>
      <c r="F521" s="353"/>
      <c r="G521" s="339"/>
      <c r="H521" s="338"/>
      <c r="I521" s="338"/>
      <c r="J521" s="338"/>
    </row>
    <row r="522" spans="1:10" ht="15">
      <c r="A522" s="338"/>
      <c r="B522" s="338"/>
      <c r="C522" s="338"/>
      <c r="D522" s="338"/>
      <c r="E522" s="339"/>
      <c r="F522" s="353"/>
      <c r="G522" s="339"/>
      <c r="H522" s="338"/>
      <c r="I522" s="338"/>
      <c r="J522" s="338"/>
    </row>
    <row r="523" spans="1:10" ht="15">
      <c r="A523" s="338"/>
      <c r="B523" s="338"/>
      <c r="C523" s="338"/>
      <c r="D523" s="338"/>
      <c r="E523" s="339"/>
      <c r="F523" s="353"/>
      <c r="G523" s="339"/>
      <c r="H523" s="338"/>
      <c r="I523" s="338"/>
      <c r="J523" s="338"/>
    </row>
    <row r="524" spans="1:10" ht="15">
      <c r="A524" s="338"/>
      <c r="B524" s="338"/>
      <c r="C524" s="338"/>
      <c r="D524" s="338"/>
      <c r="E524" s="339"/>
      <c r="F524" s="353"/>
      <c r="G524" s="339"/>
      <c r="H524" s="338"/>
      <c r="I524" s="338"/>
      <c r="J524" s="338"/>
    </row>
    <row r="525" spans="1:10" ht="15">
      <c r="A525" s="338"/>
      <c r="B525" s="338"/>
      <c r="C525" s="338"/>
      <c r="D525" s="338"/>
      <c r="E525" s="339"/>
      <c r="F525" s="353"/>
      <c r="G525" s="339"/>
      <c r="H525" s="338"/>
      <c r="I525" s="338"/>
      <c r="J525" s="338"/>
    </row>
    <row r="526" spans="1:10" ht="15">
      <c r="A526" s="338"/>
      <c r="B526" s="338"/>
      <c r="C526" s="338"/>
      <c r="D526" s="338"/>
      <c r="E526" s="339"/>
      <c r="F526" s="353"/>
      <c r="G526" s="339"/>
      <c r="H526" s="338"/>
      <c r="I526" s="338"/>
      <c r="J526" s="338"/>
    </row>
    <row r="527" spans="1:10" ht="15">
      <c r="A527" s="338"/>
      <c r="B527" s="338"/>
      <c r="C527" s="338"/>
      <c r="D527" s="338"/>
      <c r="E527" s="339"/>
      <c r="F527" s="353"/>
      <c r="G527" s="339"/>
      <c r="H527" s="338"/>
      <c r="I527" s="338"/>
      <c r="J527" s="338"/>
    </row>
    <row r="528" spans="1:10" ht="15">
      <c r="A528" s="338"/>
      <c r="B528" s="338"/>
      <c r="C528" s="338"/>
      <c r="D528" s="338"/>
      <c r="E528" s="339"/>
      <c r="F528" s="353"/>
      <c r="G528" s="339"/>
      <c r="H528" s="338"/>
      <c r="I528" s="338"/>
      <c r="J528" s="338"/>
    </row>
    <row r="529" spans="1:10" ht="15">
      <c r="A529" s="338"/>
      <c r="B529" s="338"/>
      <c r="C529" s="338"/>
      <c r="D529" s="338"/>
      <c r="E529" s="339"/>
      <c r="F529" s="353"/>
      <c r="G529" s="339"/>
      <c r="H529" s="338"/>
      <c r="I529" s="338"/>
      <c r="J529" s="338"/>
    </row>
    <row r="530" spans="1:10" ht="15">
      <c r="A530" s="338"/>
      <c r="B530" s="338"/>
      <c r="C530" s="338"/>
      <c r="D530" s="338"/>
      <c r="E530" s="339"/>
      <c r="F530" s="353"/>
      <c r="G530" s="339"/>
      <c r="H530" s="338"/>
      <c r="I530" s="338"/>
      <c r="J530" s="338"/>
    </row>
    <row r="531" spans="1:10" ht="15">
      <c r="A531" s="338"/>
      <c r="B531" s="338"/>
      <c r="C531" s="338"/>
      <c r="D531" s="338"/>
      <c r="E531" s="339"/>
      <c r="F531" s="353"/>
      <c r="G531" s="339"/>
      <c r="H531" s="338"/>
      <c r="I531" s="338"/>
      <c r="J531" s="338"/>
    </row>
    <row r="532" spans="1:10" ht="15">
      <c r="A532" s="338"/>
      <c r="B532" s="338"/>
      <c r="C532" s="338"/>
      <c r="D532" s="338"/>
      <c r="E532" s="339"/>
      <c r="F532" s="353"/>
      <c r="G532" s="339"/>
      <c r="H532" s="338"/>
      <c r="I532" s="338"/>
      <c r="J532" s="338"/>
    </row>
    <row r="533" spans="1:10" ht="15">
      <c r="A533" s="338"/>
      <c r="B533" s="338"/>
      <c r="C533" s="338"/>
      <c r="D533" s="338"/>
      <c r="E533" s="339"/>
      <c r="F533" s="353"/>
      <c r="G533" s="339"/>
      <c r="H533" s="338"/>
      <c r="I533" s="338"/>
      <c r="J533" s="338"/>
    </row>
    <row r="534" spans="1:10" ht="15">
      <c r="A534" s="338"/>
      <c r="B534" s="338"/>
      <c r="C534" s="338"/>
      <c r="D534" s="338"/>
      <c r="E534" s="339"/>
      <c r="F534" s="353"/>
      <c r="G534" s="339"/>
      <c r="H534" s="338"/>
      <c r="I534" s="338"/>
      <c r="J534" s="338"/>
    </row>
    <row r="535" spans="1:10" ht="15">
      <c r="A535" s="338"/>
      <c r="B535" s="338"/>
      <c r="C535" s="338"/>
      <c r="D535" s="338"/>
      <c r="E535" s="339"/>
      <c r="F535" s="353"/>
      <c r="G535" s="339"/>
      <c r="H535" s="338"/>
      <c r="I535" s="338"/>
      <c r="J535" s="338"/>
    </row>
    <row r="536" spans="1:10" ht="15">
      <c r="A536" s="338"/>
      <c r="B536" s="338"/>
      <c r="C536" s="338"/>
      <c r="D536" s="338"/>
      <c r="E536" s="339"/>
      <c r="F536" s="353"/>
      <c r="G536" s="339"/>
      <c r="H536" s="338"/>
      <c r="I536" s="338"/>
      <c r="J536" s="338"/>
    </row>
    <row r="537" spans="1:10" ht="15">
      <c r="A537" s="338"/>
      <c r="B537" s="338"/>
      <c r="C537" s="338"/>
      <c r="D537" s="338"/>
      <c r="E537" s="339"/>
      <c r="F537" s="353"/>
      <c r="G537" s="339"/>
      <c r="H537" s="338"/>
      <c r="I537" s="338"/>
      <c r="J537" s="338"/>
    </row>
    <row r="538" spans="1:10" ht="15">
      <c r="A538" s="338"/>
      <c r="B538" s="338"/>
      <c r="C538" s="338"/>
      <c r="D538" s="338"/>
      <c r="E538" s="339"/>
      <c r="F538" s="353"/>
      <c r="G538" s="339"/>
      <c r="H538" s="338"/>
      <c r="I538" s="338"/>
      <c r="J538" s="338"/>
    </row>
    <row r="539" spans="1:10" ht="15">
      <c r="A539" s="338"/>
      <c r="B539" s="338"/>
      <c r="C539" s="338"/>
      <c r="D539" s="338"/>
      <c r="E539" s="339"/>
      <c r="F539" s="353"/>
      <c r="G539" s="339"/>
      <c r="H539" s="338"/>
      <c r="I539" s="338"/>
      <c r="J539" s="338"/>
    </row>
    <row r="540" spans="1:10" ht="15">
      <c r="A540" s="338"/>
      <c r="B540" s="338"/>
      <c r="C540" s="338"/>
      <c r="D540" s="338"/>
      <c r="E540" s="339"/>
      <c r="F540" s="353"/>
      <c r="G540" s="339"/>
      <c r="H540" s="338"/>
      <c r="I540" s="338"/>
      <c r="J540" s="338"/>
    </row>
    <row r="541" spans="1:10" ht="15">
      <c r="A541" s="338"/>
      <c r="B541" s="338"/>
      <c r="C541" s="338"/>
      <c r="D541" s="338"/>
      <c r="E541" s="339"/>
      <c r="F541" s="353"/>
      <c r="G541" s="339"/>
      <c r="H541" s="338"/>
      <c r="I541" s="338"/>
      <c r="J541" s="338"/>
    </row>
    <row r="542" spans="1:10" ht="15">
      <c r="A542" s="338"/>
      <c r="B542" s="338"/>
      <c r="C542" s="338"/>
      <c r="D542" s="338"/>
      <c r="E542" s="339"/>
      <c r="F542" s="353"/>
      <c r="G542" s="339"/>
      <c r="H542" s="338"/>
      <c r="I542" s="338"/>
      <c r="J542" s="338"/>
    </row>
    <row r="543" spans="1:10" ht="15">
      <c r="A543" s="338"/>
      <c r="B543" s="338"/>
      <c r="C543" s="338"/>
      <c r="D543" s="338"/>
      <c r="E543" s="339"/>
      <c r="F543" s="353"/>
      <c r="G543" s="339"/>
      <c r="H543" s="338"/>
      <c r="I543" s="338"/>
      <c r="J543" s="338"/>
    </row>
    <row r="544" spans="1:10" ht="15">
      <c r="A544" s="338"/>
      <c r="B544" s="338"/>
      <c r="C544" s="338"/>
      <c r="D544" s="338"/>
      <c r="E544" s="339"/>
      <c r="F544" s="353"/>
      <c r="G544" s="339"/>
      <c r="H544" s="338"/>
      <c r="I544" s="338"/>
      <c r="J544" s="338"/>
    </row>
    <row r="545" spans="1:10" ht="15">
      <c r="A545" s="338"/>
      <c r="B545" s="338"/>
      <c r="C545" s="338"/>
      <c r="D545" s="338"/>
      <c r="E545" s="339"/>
      <c r="F545" s="353"/>
      <c r="G545" s="339"/>
      <c r="H545" s="338"/>
      <c r="I545" s="338"/>
      <c r="J545" s="338"/>
    </row>
    <row r="546" spans="1:10" ht="15">
      <c r="A546" s="338"/>
      <c r="B546" s="338"/>
      <c r="C546" s="338"/>
      <c r="D546" s="338"/>
      <c r="E546" s="339"/>
      <c r="F546" s="353"/>
      <c r="G546" s="339"/>
      <c r="H546" s="338"/>
      <c r="I546" s="338"/>
      <c r="J546" s="338"/>
    </row>
    <row r="547" spans="1:10" ht="15">
      <c r="A547" s="338"/>
      <c r="B547" s="338"/>
      <c r="C547" s="338"/>
      <c r="D547" s="338"/>
      <c r="E547" s="339"/>
      <c r="F547" s="353"/>
      <c r="G547" s="339"/>
      <c r="H547" s="338"/>
      <c r="I547" s="338"/>
      <c r="J547" s="338"/>
    </row>
    <row r="548" spans="1:10" ht="15">
      <c r="A548" s="338"/>
      <c r="B548" s="338"/>
      <c r="C548" s="338"/>
      <c r="D548" s="338"/>
      <c r="E548" s="339"/>
      <c r="F548" s="353"/>
      <c r="G548" s="339"/>
      <c r="H548" s="338"/>
      <c r="I548" s="338"/>
      <c r="J548" s="338"/>
    </row>
    <row r="549" spans="1:10" ht="15">
      <c r="A549" s="338"/>
      <c r="B549" s="338"/>
      <c r="C549" s="338"/>
      <c r="D549" s="338"/>
      <c r="E549" s="339"/>
      <c r="F549" s="353"/>
      <c r="G549" s="339"/>
      <c r="H549" s="338"/>
      <c r="I549" s="338"/>
      <c r="J549" s="338"/>
    </row>
    <row r="550" spans="1:10" ht="15">
      <c r="A550" s="338"/>
      <c r="B550" s="338"/>
      <c r="C550" s="338"/>
      <c r="D550" s="338"/>
      <c r="E550" s="339"/>
      <c r="F550" s="353"/>
      <c r="G550" s="339"/>
      <c r="H550" s="338"/>
      <c r="I550" s="338"/>
      <c r="J550" s="338"/>
    </row>
    <row r="551" spans="1:10" ht="15">
      <c r="A551" s="338"/>
      <c r="B551" s="338"/>
      <c r="C551" s="338"/>
      <c r="D551" s="338"/>
      <c r="E551" s="339"/>
      <c r="F551" s="353"/>
      <c r="G551" s="339"/>
      <c r="H551" s="338"/>
      <c r="I551" s="338"/>
      <c r="J551" s="338"/>
    </row>
    <row r="552" spans="1:10" ht="15">
      <c r="A552" s="338"/>
      <c r="B552" s="338"/>
      <c r="C552" s="338"/>
      <c r="D552" s="338"/>
      <c r="E552" s="339"/>
      <c r="F552" s="353"/>
      <c r="G552" s="339"/>
      <c r="H552" s="338"/>
      <c r="I552" s="338"/>
      <c r="J552" s="338"/>
    </row>
    <row r="553" spans="1:10" ht="15">
      <c r="A553" s="338"/>
      <c r="B553" s="338"/>
      <c r="C553" s="338"/>
      <c r="D553" s="338"/>
      <c r="E553" s="339"/>
      <c r="F553" s="353"/>
      <c r="G553" s="339"/>
      <c r="H553" s="338"/>
      <c r="I553" s="338"/>
      <c r="J553" s="338"/>
    </row>
    <row r="554" spans="1:10" ht="15">
      <c r="A554" s="338"/>
      <c r="B554" s="338"/>
      <c r="C554" s="338"/>
      <c r="D554" s="338"/>
      <c r="E554" s="339"/>
      <c r="F554" s="353"/>
      <c r="G554" s="339"/>
      <c r="H554" s="338"/>
      <c r="I554" s="338"/>
      <c r="J554" s="338"/>
    </row>
    <row r="555" spans="1:10" ht="15">
      <c r="A555" s="338"/>
      <c r="B555" s="338"/>
      <c r="C555" s="338"/>
      <c r="D555" s="338"/>
      <c r="E555" s="339"/>
      <c r="F555" s="353"/>
      <c r="G555" s="339"/>
      <c r="H555" s="338"/>
      <c r="I555" s="338"/>
      <c r="J555" s="338"/>
    </row>
    <row r="556" spans="1:10" ht="15">
      <c r="A556" s="338"/>
      <c r="B556" s="338"/>
      <c r="C556" s="338"/>
      <c r="D556" s="338"/>
      <c r="E556" s="339"/>
      <c r="F556" s="353"/>
      <c r="G556" s="339"/>
      <c r="H556" s="338"/>
      <c r="I556" s="338"/>
      <c r="J556" s="338"/>
    </row>
    <row r="557" spans="1:10" ht="15">
      <c r="A557" s="338"/>
      <c r="B557" s="338"/>
      <c r="C557" s="338"/>
      <c r="D557" s="338"/>
      <c r="E557" s="339"/>
      <c r="F557" s="353"/>
      <c r="G557" s="339"/>
      <c r="H557" s="338"/>
      <c r="I557" s="338"/>
      <c r="J557" s="338"/>
    </row>
    <row r="558" spans="1:10" ht="15">
      <c r="A558" s="338"/>
      <c r="B558" s="338"/>
      <c r="C558" s="338"/>
      <c r="D558" s="338"/>
      <c r="E558" s="339"/>
      <c r="F558" s="353"/>
      <c r="G558" s="339"/>
      <c r="H558" s="338"/>
      <c r="I558" s="338"/>
      <c r="J558" s="338"/>
    </row>
    <row r="559" spans="1:10" ht="15">
      <c r="A559" s="338"/>
      <c r="B559" s="338"/>
      <c r="C559" s="338"/>
      <c r="D559" s="338"/>
      <c r="E559" s="339"/>
      <c r="F559" s="353"/>
      <c r="G559" s="339"/>
      <c r="H559" s="338"/>
      <c r="I559" s="338"/>
      <c r="J559" s="338"/>
    </row>
    <row r="560" spans="1:10" ht="15">
      <c r="A560" s="338"/>
      <c r="B560" s="338"/>
      <c r="C560" s="338"/>
      <c r="D560" s="338"/>
      <c r="E560" s="339"/>
      <c r="F560" s="353"/>
      <c r="G560" s="339"/>
      <c r="H560" s="338"/>
      <c r="I560" s="338"/>
      <c r="J560" s="338"/>
    </row>
    <row r="561" spans="1:10" ht="15">
      <c r="A561" s="338"/>
      <c r="B561" s="338"/>
      <c r="C561" s="338"/>
      <c r="D561" s="338"/>
      <c r="E561" s="339"/>
      <c r="F561" s="353"/>
      <c r="G561" s="339"/>
      <c r="H561" s="338"/>
      <c r="I561" s="338"/>
      <c r="J561" s="338"/>
    </row>
    <row r="562" spans="1:10" ht="15">
      <c r="A562" s="338"/>
      <c r="B562" s="338"/>
      <c r="C562" s="338"/>
      <c r="D562" s="338"/>
      <c r="E562" s="339"/>
      <c r="F562" s="353"/>
      <c r="G562" s="339"/>
      <c r="H562" s="338"/>
      <c r="I562" s="338"/>
      <c r="J562" s="338"/>
    </row>
    <row r="563" spans="1:10" ht="15">
      <c r="A563" s="338"/>
      <c r="B563" s="338"/>
      <c r="C563" s="338"/>
      <c r="D563" s="338"/>
      <c r="E563" s="339"/>
      <c r="F563" s="353"/>
      <c r="G563" s="339"/>
      <c r="H563" s="338"/>
      <c r="I563" s="338"/>
      <c r="J563" s="338"/>
    </row>
    <row r="564" spans="1:10" ht="15">
      <c r="A564" s="338"/>
      <c r="B564" s="338"/>
      <c r="C564" s="338"/>
      <c r="D564" s="338"/>
      <c r="E564" s="339"/>
      <c r="F564" s="353"/>
      <c r="G564" s="339"/>
      <c r="H564" s="338"/>
      <c r="I564" s="338"/>
      <c r="J564" s="338"/>
    </row>
    <row r="565" spans="1:10" ht="15">
      <c r="A565" s="338"/>
      <c r="B565" s="338"/>
      <c r="C565" s="338"/>
      <c r="D565" s="338"/>
      <c r="E565" s="339"/>
      <c r="F565" s="353"/>
      <c r="G565" s="339"/>
      <c r="H565" s="338"/>
      <c r="I565" s="338"/>
      <c r="J565" s="338"/>
    </row>
    <row r="566" spans="1:10" ht="15">
      <c r="A566" s="338"/>
      <c r="B566" s="338"/>
      <c r="C566" s="338"/>
      <c r="D566" s="338"/>
      <c r="E566" s="339"/>
      <c r="F566" s="353"/>
      <c r="G566" s="339"/>
      <c r="H566" s="338"/>
      <c r="I566" s="338"/>
      <c r="J566" s="338"/>
    </row>
    <row r="567" spans="1:10" ht="15">
      <c r="A567" s="338"/>
      <c r="B567" s="338"/>
      <c r="C567" s="338"/>
      <c r="D567" s="338"/>
      <c r="E567" s="339"/>
      <c r="F567" s="353"/>
      <c r="G567" s="339"/>
      <c r="H567" s="338"/>
      <c r="I567" s="338"/>
      <c r="J567" s="338"/>
    </row>
    <row r="568" spans="1:10" ht="15">
      <c r="A568" s="338"/>
      <c r="B568" s="338"/>
      <c r="C568" s="338"/>
      <c r="D568" s="338"/>
      <c r="E568" s="339"/>
      <c r="F568" s="353"/>
      <c r="G568" s="339"/>
      <c r="H568" s="338"/>
      <c r="I568" s="338"/>
      <c r="J568" s="338"/>
    </row>
    <row r="569" spans="1:10" ht="15">
      <c r="A569" s="338"/>
      <c r="B569" s="338"/>
      <c r="C569" s="338"/>
      <c r="D569" s="338"/>
      <c r="E569" s="339"/>
      <c r="F569" s="353"/>
      <c r="G569" s="339"/>
      <c r="H569" s="338"/>
      <c r="I569" s="338"/>
      <c r="J569" s="338"/>
    </row>
    <row r="570" spans="1:10" ht="15">
      <c r="A570" s="338"/>
      <c r="B570" s="338"/>
      <c r="C570" s="338"/>
      <c r="D570" s="338"/>
      <c r="E570" s="339"/>
      <c r="F570" s="353"/>
      <c r="G570" s="339"/>
      <c r="H570" s="338"/>
      <c r="I570" s="338"/>
      <c r="J570" s="338"/>
    </row>
    <row r="571" spans="1:10" ht="15">
      <c r="A571" s="338"/>
      <c r="B571" s="338"/>
      <c r="C571" s="338"/>
      <c r="D571" s="338"/>
      <c r="E571" s="339"/>
      <c r="F571" s="353"/>
      <c r="G571" s="339"/>
      <c r="H571" s="338"/>
      <c r="I571" s="338"/>
      <c r="J571" s="338"/>
    </row>
    <row r="572" spans="1:10" ht="15">
      <c r="A572" s="338"/>
      <c r="B572" s="338"/>
      <c r="C572" s="338"/>
      <c r="D572" s="338"/>
      <c r="E572" s="339"/>
      <c r="F572" s="353"/>
      <c r="G572" s="339"/>
      <c r="H572" s="338"/>
      <c r="I572" s="338"/>
      <c r="J572" s="338"/>
    </row>
    <row r="573" spans="1:10" ht="15">
      <c r="A573" s="338"/>
      <c r="B573" s="338"/>
      <c r="C573" s="338"/>
      <c r="D573" s="338"/>
      <c r="E573" s="339"/>
      <c r="F573" s="353"/>
      <c r="G573" s="339"/>
      <c r="H573" s="338"/>
      <c r="I573" s="338"/>
      <c r="J573" s="338"/>
    </row>
    <row r="574" spans="1:10" ht="15">
      <c r="A574" s="338"/>
      <c r="B574" s="338"/>
      <c r="C574" s="338"/>
      <c r="D574" s="338"/>
      <c r="E574" s="339"/>
      <c r="F574" s="353"/>
      <c r="G574" s="339"/>
      <c r="H574" s="338"/>
      <c r="I574" s="338"/>
      <c r="J574" s="338"/>
    </row>
    <row r="575" spans="1:10" ht="15">
      <c r="A575" s="338"/>
      <c r="B575" s="338"/>
      <c r="C575" s="338"/>
      <c r="D575" s="338"/>
      <c r="E575" s="339"/>
      <c r="F575" s="353"/>
      <c r="G575" s="339"/>
      <c r="H575" s="338"/>
      <c r="I575" s="338"/>
      <c r="J575" s="338"/>
    </row>
    <row r="576" spans="1:10" ht="15">
      <c r="A576" s="338"/>
      <c r="B576" s="338"/>
      <c r="C576" s="338"/>
      <c r="D576" s="338"/>
      <c r="E576" s="339"/>
      <c r="F576" s="353"/>
      <c r="G576" s="339"/>
      <c r="H576" s="338"/>
      <c r="I576" s="338"/>
      <c r="J576" s="338"/>
    </row>
    <row r="577" spans="1:10" ht="15">
      <c r="A577" s="338"/>
      <c r="B577" s="338"/>
      <c r="C577" s="338"/>
      <c r="D577" s="338"/>
      <c r="E577" s="339"/>
      <c r="F577" s="353"/>
      <c r="G577" s="339"/>
      <c r="H577" s="338"/>
      <c r="I577" s="338"/>
      <c r="J577" s="338"/>
    </row>
    <row r="578" spans="1:10" ht="15">
      <c r="A578" s="338"/>
      <c r="B578" s="338"/>
      <c r="C578" s="338"/>
      <c r="D578" s="338"/>
      <c r="E578" s="339"/>
      <c r="F578" s="353"/>
      <c r="G578" s="339"/>
      <c r="H578" s="338"/>
      <c r="I578" s="338"/>
      <c r="J578" s="338"/>
    </row>
    <row r="579" spans="1:10" ht="15">
      <c r="A579" s="338"/>
      <c r="B579" s="338"/>
      <c r="C579" s="338"/>
      <c r="D579" s="338"/>
      <c r="E579" s="339"/>
      <c r="F579" s="353"/>
      <c r="G579" s="339"/>
      <c r="H579" s="338"/>
      <c r="I579" s="338"/>
      <c r="J579" s="338"/>
    </row>
    <row r="580" spans="1:10" ht="15">
      <c r="A580" s="338"/>
      <c r="B580" s="338"/>
      <c r="C580" s="338"/>
      <c r="D580" s="338"/>
      <c r="E580" s="339"/>
      <c r="F580" s="353"/>
      <c r="G580" s="339"/>
      <c r="H580" s="338"/>
      <c r="I580" s="338"/>
      <c r="J580" s="338"/>
    </row>
    <row r="581" spans="1:10" ht="15">
      <c r="A581" s="338"/>
      <c r="B581" s="338"/>
      <c r="C581" s="338"/>
      <c r="D581" s="338"/>
      <c r="E581" s="339"/>
      <c r="F581" s="353"/>
      <c r="G581" s="339"/>
      <c r="H581" s="338"/>
      <c r="I581" s="338"/>
      <c r="J581" s="338"/>
    </row>
    <row r="582" spans="1:10" ht="15">
      <c r="A582" s="338"/>
      <c r="B582" s="338"/>
      <c r="C582" s="338"/>
      <c r="D582" s="338"/>
      <c r="E582" s="339"/>
      <c r="F582" s="353"/>
      <c r="G582" s="339"/>
      <c r="H582" s="338"/>
      <c r="I582" s="338"/>
      <c r="J582" s="338"/>
    </row>
    <row r="583" spans="1:10" ht="15">
      <c r="A583" s="338"/>
      <c r="B583" s="338"/>
      <c r="C583" s="338"/>
      <c r="D583" s="338"/>
      <c r="E583" s="339"/>
      <c r="F583" s="353"/>
      <c r="G583" s="339"/>
      <c r="H583" s="338"/>
      <c r="I583" s="338"/>
      <c r="J583" s="338"/>
    </row>
    <row r="584" spans="1:10" ht="15">
      <c r="A584" s="338"/>
      <c r="B584" s="338"/>
      <c r="C584" s="338"/>
      <c r="D584" s="338"/>
      <c r="E584" s="339"/>
      <c r="F584" s="353"/>
      <c r="G584" s="339"/>
      <c r="H584" s="338"/>
      <c r="I584" s="338"/>
      <c r="J584" s="338"/>
    </row>
    <row r="585" spans="1:10" ht="15">
      <c r="A585" s="338"/>
      <c r="B585" s="338"/>
      <c r="C585" s="338"/>
      <c r="D585" s="338"/>
      <c r="E585" s="339"/>
      <c r="F585" s="353"/>
      <c r="G585" s="339"/>
      <c r="H585" s="338"/>
      <c r="I585" s="338"/>
      <c r="J585" s="338"/>
    </row>
    <row r="586" spans="1:10" ht="15">
      <c r="A586" s="338"/>
      <c r="B586" s="338"/>
      <c r="C586" s="338"/>
      <c r="D586" s="338"/>
      <c r="E586" s="339"/>
      <c r="F586" s="353"/>
      <c r="G586" s="339"/>
      <c r="H586" s="338"/>
      <c r="I586" s="338"/>
      <c r="J586" s="338"/>
    </row>
    <row r="587" spans="1:10" ht="15">
      <c r="A587" s="338"/>
      <c r="B587" s="338"/>
      <c r="C587" s="338"/>
      <c r="D587" s="338"/>
      <c r="E587" s="339"/>
      <c r="F587" s="353"/>
      <c r="G587" s="339"/>
      <c r="H587" s="338"/>
      <c r="I587" s="338"/>
      <c r="J587" s="338"/>
    </row>
    <row r="588" spans="1:10" ht="15">
      <c r="A588" s="338"/>
      <c r="B588" s="338"/>
      <c r="C588" s="338"/>
      <c r="D588" s="338"/>
      <c r="E588" s="339"/>
      <c r="F588" s="353"/>
      <c r="G588" s="339"/>
      <c r="H588" s="338"/>
      <c r="I588" s="338"/>
      <c r="J588" s="338"/>
    </row>
    <row r="589" spans="1:10" ht="15">
      <c r="A589" s="338"/>
      <c r="B589" s="338"/>
      <c r="C589" s="338"/>
      <c r="D589" s="338"/>
      <c r="E589" s="339"/>
      <c r="F589" s="353"/>
      <c r="G589" s="339"/>
      <c r="H589" s="338"/>
      <c r="I589" s="338"/>
      <c r="J589" s="338"/>
    </row>
    <row r="590" spans="1:10" ht="15">
      <c r="A590" s="338"/>
      <c r="B590" s="338"/>
      <c r="C590" s="338"/>
      <c r="D590" s="338"/>
      <c r="E590" s="339"/>
      <c r="F590" s="353"/>
      <c r="G590" s="339"/>
      <c r="H590" s="338"/>
      <c r="I590" s="338"/>
      <c r="J590" s="338"/>
    </row>
    <row r="591" spans="1:10" ht="15">
      <c r="A591" s="338"/>
      <c r="B591" s="338"/>
      <c r="C591" s="338"/>
      <c r="D591" s="338"/>
      <c r="E591" s="339"/>
      <c r="F591" s="353"/>
      <c r="G591" s="339"/>
      <c r="H591" s="338"/>
      <c r="I591" s="338"/>
      <c r="J591" s="338"/>
    </row>
    <row r="592" spans="1:10" ht="15">
      <c r="A592" s="338"/>
      <c r="B592" s="338"/>
      <c r="C592" s="338"/>
      <c r="D592" s="338"/>
      <c r="E592" s="339"/>
      <c r="F592" s="353"/>
      <c r="G592" s="339"/>
      <c r="H592" s="338"/>
      <c r="I592" s="338"/>
      <c r="J592" s="338"/>
    </row>
    <row r="593" spans="1:10" ht="15">
      <c r="A593" s="338"/>
      <c r="B593" s="338"/>
      <c r="C593" s="338"/>
      <c r="D593" s="338"/>
      <c r="E593" s="339"/>
      <c r="F593" s="353"/>
      <c r="G593" s="339"/>
      <c r="H593" s="338"/>
      <c r="I593" s="338"/>
      <c r="J593" s="338"/>
    </row>
    <row r="594" spans="1:10" ht="15">
      <c r="A594" s="338"/>
      <c r="B594" s="338"/>
      <c r="C594" s="338"/>
      <c r="D594" s="338"/>
      <c r="E594" s="339"/>
      <c r="F594" s="353"/>
      <c r="G594" s="339"/>
      <c r="H594" s="338"/>
      <c r="I594" s="338"/>
      <c r="J594" s="338"/>
    </row>
    <row r="595" spans="1:10" ht="15">
      <c r="A595" s="338"/>
      <c r="B595" s="338"/>
      <c r="C595" s="338"/>
      <c r="D595" s="338"/>
      <c r="E595" s="339"/>
      <c r="F595" s="353"/>
      <c r="G595" s="339"/>
      <c r="H595" s="338"/>
      <c r="I595" s="338"/>
      <c r="J595" s="338"/>
    </row>
    <row r="596" spans="1:10" ht="15">
      <c r="A596" s="338"/>
      <c r="B596" s="338"/>
      <c r="C596" s="338"/>
      <c r="D596" s="338"/>
      <c r="E596" s="339"/>
      <c r="F596" s="353"/>
      <c r="G596" s="339"/>
      <c r="H596" s="338"/>
      <c r="I596" s="338"/>
      <c r="J596" s="338"/>
    </row>
    <row r="597" spans="1:10" ht="15">
      <c r="A597" s="338"/>
      <c r="B597" s="338"/>
      <c r="C597" s="338"/>
      <c r="D597" s="338"/>
      <c r="E597" s="339"/>
      <c r="F597" s="353"/>
      <c r="G597" s="339"/>
      <c r="H597" s="338"/>
      <c r="I597" s="338"/>
      <c r="J597" s="338"/>
    </row>
    <row r="598" spans="1:10" ht="15">
      <c r="A598" s="338"/>
      <c r="B598" s="338"/>
      <c r="C598" s="338"/>
      <c r="D598" s="338"/>
      <c r="E598" s="339"/>
      <c r="F598" s="353"/>
      <c r="G598" s="339"/>
      <c r="H598" s="338"/>
      <c r="I598" s="338"/>
      <c r="J598" s="338"/>
    </row>
    <row r="599" spans="1:10" ht="15">
      <c r="A599" s="338"/>
      <c r="B599" s="338"/>
      <c r="C599" s="338"/>
      <c r="D599" s="338"/>
      <c r="E599" s="339"/>
      <c r="F599" s="353"/>
      <c r="G599" s="339"/>
      <c r="H599" s="338"/>
      <c r="I599" s="338"/>
      <c r="J599" s="338"/>
    </row>
    <row r="600" spans="1:10" ht="15">
      <c r="A600" s="338"/>
      <c r="B600" s="338"/>
      <c r="C600" s="338"/>
      <c r="D600" s="338"/>
      <c r="E600" s="339"/>
      <c r="F600" s="353"/>
      <c r="G600" s="339"/>
      <c r="H600" s="338"/>
      <c r="I600" s="338"/>
      <c r="J600" s="338"/>
    </row>
    <row r="601" spans="1:10" ht="15">
      <c r="A601" s="338"/>
      <c r="B601" s="338"/>
      <c r="C601" s="338"/>
      <c r="D601" s="338"/>
      <c r="E601" s="339"/>
      <c r="F601" s="353"/>
      <c r="G601" s="339"/>
      <c r="H601" s="338"/>
      <c r="I601" s="338"/>
      <c r="J601" s="338"/>
    </row>
    <row r="602" spans="1:10" ht="15">
      <c r="A602" s="338"/>
      <c r="B602" s="338"/>
      <c r="C602" s="338"/>
      <c r="D602" s="338"/>
      <c r="E602" s="339"/>
      <c r="F602" s="353"/>
      <c r="G602" s="339"/>
      <c r="H602" s="338"/>
      <c r="I602" s="338"/>
      <c r="J602" s="338"/>
    </row>
    <row r="603" spans="1:10" ht="15">
      <c r="A603" s="338"/>
      <c r="B603" s="338"/>
      <c r="C603" s="338"/>
      <c r="D603" s="338"/>
      <c r="E603" s="339"/>
      <c r="F603" s="353"/>
      <c r="G603" s="339"/>
      <c r="H603" s="338"/>
      <c r="I603" s="338"/>
      <c r="J603" s="338"/>
    </row>
    <row r="604" spans="1:10" ht="15">
      <c r="A604" s="338"/>
      <c r="B604" s="338"/>
      <c r="C604" s="338"/>
      <c r="D604" s="338"/>
      <c r="E604" s="339"/>
      <c r="F604" s="353"/>
      <c r="G604" s="339"/>
      <c r="H604" s="338"/>
      <c r="I604" s="338"/>
      <c r="J604" s="338"/>
    </row>
    <row r="605" spans="1:10" ht="15">
      <c r="A605" s="338"/>
      <c r="B605" s="338"/>
      <c r="C605" s="338"/>
      <c r="D605" s="338"/>
      <c r="E605" s="339"/>
      <c r="F605" s="353"/>
      <c r="G605" s="339"/>
      <c r="H605" s="338"/>
      <c r="I605" s="338"/>
      <c r="J605" s="338"/>
    </row>
    <row r="606" spans="1:10" ht="15">
      <c r="A606" s="338"/>
      <c r="B606" s="338"/>
      <c r="C606" s="338"/>
      <c r="D606" s="338"/>
      <c r="E606" s="339"/>
      <c r="F606" s="353"/>
      <c r="G606" s="339"/>
      <c r="H606" s="338"/>
      <c r="I606" s="338"/>
      <c r="J606" s="338"/>
    </row>
    <row r="607" spans="1:10" ht="15">
      <c r="A607" s="338"/>
      <c r="B607" s="338"/>
      <c r="C607" s="338"/>
      <c r="D607" s="338"/>
      <c r="E607" s="339"/>
      <c r="F607" s="353"/>
      <c r="G607" s="339"/>
      <c r="H607" s="338"/>
      <c r="I607" s="338"/>
      <c r="J607" s="338"/>
    </row>
    <row r="608" spans="1:10" ht="15">
      <c r="A608" s="338"/>
      <c r="B608" s="338"/>
      <c r="C608" s="338"/>
      <c r="D608" s="338"/>
      <c r="E608" s="339"/>
      <c r="F608" s="353"/>
      <c r="G608" s="339"/>
      <c r="H608" s="338"/>
      <c r="I608" s="338"/>
      <c r="J608" s="338"/>
    </row>
    <row r="609" spans="1:10" ht="15">
      <c r="A609" s="338"/>
      <c r="B609" s="338"/>
      <c r="C609" s="338"/>
      <c r="D609" s="338"/>
      <c r="E609" s="339"/>
      <c r="F609" s="353"/>
      <c r="G609" s="339"/>
      <c r="H609" s="338"/>
      <c r="I609" s="338"/>
      <c r="J609" s="338"/>
    </row>
    <row r="610" spans="1:10" ht="15">
      <c r="A610" s="338"/>
      <c r="B610" s="338"/>
      <c r="C610" s="338"/>
      <c r="D610" s="338"/>
      <c r="E610" s="339"/>
      <c r="F610" s="353"/>
      <c r="G610" s="339"/>
      <c r="H610" s="338"/>
      <c r="I610" s="338"/>
      <c r="J610" s="338"/>
    </row>
    <row r="611" spans="1:10" ht="15">
      <c r="A611" s="338"/>
      <c r="B611" s="338"/>
      <c r="C611" s="338"/>
      <c r="D611" s="338"/>
      <c r="E611" s="339"/>
      <c r="F611" s="353"/>
      <c r="G611" s="339"/>
      <c r="H611" s="338"/>
      <c r="I611" s="338"/>
      <c r="J611" s="338"/>
    </row>
    <row r="612" spans="1:10" ht="15">
      <c r="A612" s="338"/>
      <c r="B612" s="338"/>
      <c r="C612" s="338"/>
      <c r="D612" s="338"/>
      <c r="E612" s="339"/>
      <c r="F612" s="353"/>
      <c r="G612" s="339"/>
      <c r="H612" s="338"/>
      <c r="I612" s="338"/>
      <c r="J612" s="338"/>
    </row>
    <row r="613" spans="1:10" ht="15">
      <c r="A613" s="338"/>
      <c r="B613" s="338"/>
      <c r="C613" s="338"/>
      <c r="D613" s="338"/>
      <c r="E613" s="339"/>
      <c r="F613" s="353"/>
      <c r="G613" s="339"/>
      <c r="H613" s="338"/>
      <c r="I613" s="338"/>
      <c r="J613" s="338"/>
    </row>
    <row r="614" spans="1:10" ht="15">
      <c r="A614" s="338"/>
      <c r="B614" s="338"/>
      <c r="C614" s="338"/>
      <c r="D614" s="338"/>
      <c r="E614" s="339"/>
      <c r="F614" s="353"/>
      <c r="G614" s="339"/>
      <c r="H614" s="338"/>
      <c r="I614" s="338"/>
      <c r="J614" s="338"/>
    </row>
    <row r="615" spans="1:10" ht="15">
      <c r="A615" s="338"/>
      <c r="B615" s="338"/>
      <c r="C615" s="338"/>
      <c r="D615" s="338"/>
      <c r="E615" s="339"/>
      <c r="F615" s="353"/>
      <c r="G615" s="339"/>
      <c r="H615" s="338"/>
      <c r="I615" s="338"/>
      <c r="J615" s="338"/>
    </row>
    <row r="616" spans="1:10" ht="15">
      <c r="A616" s="338"/>
      <c r="B616" s="338"/>
      <c r="C616" s="338"/>
      <c r="D616" s="338"/>
      <c r="E616" s="339"/>
      <c r="F616" s="353"/>
      <c r="G616" s="339"/>
      <c r="H616" s="338"/>
      <c r="I616" s="338"/>
      <c r="J616" s="338"/>
    </row>
    <row r="617" spans="1:10" ht="15">
      <c r="A617" s="338"/>
      <c r="B617" s="338"/>
      <c r="C617" s="338"/>
      <c r="D617" s="338"/>
      <c r="E617" s="339"/>
      <c r="F617" s="353"/>
      <c r="G617" s="339"/>
      <c r="H617" s="338"/>
      <c r="I617" s="338"/>
      <c r="J617" s="338"/>
    </row>
    <row r="618" spans="1:10" ht="15">
      <c r="A618" s="338"/>
      <c r="B618" s="338"/>
      <c r="C618" s="338"/>
      <c r="D618" s="338"/>
      <c r="E618" s="339"/>
      <c r="F618" s="353"/>
      <c r="G618" s="339"/>
      <c r="H618" s="338"/>
      <c r="I618" s="338"/>
      <c r="J618" s="338"/>
    </row>
    <row r="619" spans="1:10" ht="15">
      <c r="A619" s="338"/>
      <c r="B619" s="338"/>
      <c r="C619" s="338"/>
      <c r="D619" s="338"/>
      <c r="E619" s="339"/>
      <c r="F619" s="353"/>
      <c r="G619" s="339"/>
      <c r="H619" s="338"/>
      <c r="I619" s="338"/>
      <c r="J619" s="338"/>
    </row>
    <row r="620" spans="1:10" ht="15">
      <c r="A620" s="338"/>
      <c r="B620" s="338"/>
      <c r="C620" s="338"/>
      <c r="D620" s="338"/>
      <c r="E620" s="339"/>
      <c r="F620" s="353"/>
      <c r="G620" s="339"/>
      <c r="H620" s="338"/>
      <c r="I620" s="338"/>
      <c r="J620" s="338"/>
    </row>
    <row r="621" spans="1:10" ht="15">
      <c r="A621" s="338"/>
      <c r="B621" s="338"/>
      <c r="C621" s="338"/>
      <c r="D621" s="338"/>
      <c r="E621" s="339"/>
      <c r="F621" s="353"/>
      <c r="G621" s="339"/>
      <c r="H621" s="338"/>
      <c r="I621" s="338"/>
      <c r="J621" s="338"/>
    </row>
    <row r="622" spans="1:10" ht="15">
      <c r="A622" s="338"/>
      <c r="B622" s="338"/>
      <c r="C622" s="338"/>
      <c r="D622" s="338"/>
      <c r="E622" s="339"/>
      <c r="F622" s="353"/>
      <c r="G622" s="339"/>
      <c r="H622" s="338"/>
      <c r="I622" s="338"/>
      <c r="J622" s="338"/>
    </row>
    <row r="623" spans="1:10" ht="15">
      <c r="A623" s="338"/>
      <c r="B623" s="338"/>
      <c r="C623" s="338"/>
      <c r="D623" s="338"/>
      <c r="E623" s="339"/>
      <c r="F623" s="353"/>
      <c r="G623" s="339"/>
      <c r="H623" s="338"/>
      <c r="I623" s="338"/>
      <c r="J623" s="338"/>
    </row>
    <row r="624" spans="1:10" ht="15">
      <c r="A624" s="338"/>
      <c r="B624" s="338"/>
      <c r="C624" s="338"/>
      <c r="D624" s="338"/>
      <c r="E624" s="339"/>
      <c r="F624" s="353"/>
      <c r="G624" s="339"/>
      <c r="H624" s="338"/>
      <c r="I624" s="338"/>
      <c r="J624" s="338"/>
    </row>
    <row r="625" spans="1:10" ht="15">
      <c r="A625" s="338"/>
      <c r="B625" s="338"/>
      <c r="C625" s="338"/>
      <c r="D625" s="338"/>
      <c r="E625" s="339"/>
      <c r="F625" s="353"/>
      <c r="G625" s="339"/>
      <c r="H625" s="338"/>
      <c r="I625" s="338"/>
      <c r="J625" s="338"/>
    </row>
    <row r="626" spans="1:10" ht="15">
      <c r="A626" s="338"/>
      <c r="B626" s="338"/>
      <c r="C626" s="338"/>
      <c r="D626" s="338"/>
      <c r="E626" s="339"/>
      <c r="F626" s="353"/>
      <c r="G626" s="339"/>
      <c r="H626" s="338"/>
      <c r="I626" s="338"/>
      <c r="J626" s="338"/>
    </row>
    <row r="627" spans="1:10" ht="15">
      <c r="A627" s="338"/>
      <c r="B627" s="338"/>
      <c r="C627" s="338"/>
      <c r="D627" s="338"/>
      <c r="E627" s="339"/>
      <c r="F627" s="353"/>
      <c r="G627" s="339"/>
      <c r="H627" s="338"/>
      <c r="I627" s="338"/>
      <c r="J627" s="338"/>
    </row>
    <row r="628" spans="1:10" ht="15">
      <c r="A628" s="338"/>
      <c r="B628" s="338"/>
      <c r="C628" s="338"/>
      <c r="D628" s="338"/>
      <c r="E628" s="339"/>
      <c r="F628" s="353"/>
      <c r="G628" s="339"/>
      <c r="H628" s="338"/>
      <c r="I628" s="338"/>
      <c r="J628" s="338"/>
    </row>
    <row r="629" spans="1:10" ht="15">
      <c r="A629" s="338"/>
      <c r="B629" s="338"/>
      <c r="C629" s="338"/>
      <c r="D629" s="338"/>
      <c r="E629" s="339"/>
      <c r="F629" s="353"/>
      <c r="G629" s="339"/>
      <c r="H629" s="338"/>
      <c r="I629" s="338"/>
      <c r="J629" s="338"/>
    </row>
    <row r="630" spans="1:10" ht="15">
      <c r="A630" s="338"/>
      <c r="B630" s="338"/>
      <c r="C630" s="338"/>
      <c r="D630" s="338"/>
      <c r="E630" s="339"/>
      <c r="F630" s="353"/>
      <c r="G630" s="339"/>
      <c r="H630" s="338"/>
      <c r="I630" s="338"/>
      <c r="J630" s="338"/>
    </row>
    <row r="631" spans="1:10" ht="15">
      <c r="A631" s="338"/>
      <c r="B631" s="338"/>
      <c r="C631" s="338"/>
      <c r="D631" s="338"/>
      <c r="E631" s="339"/>
      <c r="F631" s="353"/>
      <c r="G631" s="339"/>
      <c r="H631" s="338"/>
      <c r="I631" s="338"/>
      <c r="J631" s="338"/>
    </row>
    <row r="632" spans="1:10" ht="15">
      <c r="A632" s="338"/>
      <c r="B632" s="338"/>
      <c r="C632" s="338"/>
      <c r="D632" s="338"/>
      <c r="E632" s="339"/>
      <c r="F632" s="353"/>
      <c r="G632" s="339"/>
      <c r="H632" s="338"/>
      <c r="I632" s="338"/>
      <c r="J632" s="338"/>
    </row>
    <row r="633" spans="1:10" ht="15">
      <c r="A633" s="338"/>
      <c r="B633" s="338"/>
      <c r="C633" s="338"/>
      <c r="D633" s="338"/>
      <c r="E633" s="339"/>
      <c r="F633" s="353"/>
      <c r="G633" s="339"/>
      <c r="H633" s="338"/>
      <c r="I633" s="338"/>
      <c r="J633" s="338"/>
    </row>
    <row r="634" spans="1:10" ht="15">
      <c r="A634" s="338"/>
      <c r="B634" s="338"/>
      <c r="C634" s="338"/>
      <c r="D634" s="338"/>
      <c r="E634" s="339"/>
      <c r="F634" s="353"/>
      <c r="G634" s="339"/>
      <c r="H634" s="338"/>
      <c r="I634" s="338"/>
      <c r="J634" s="338"/>
    </row>
    <row r="635" spans="1:10" ht="15">
      <c r="A635" s="338"/>
      <c r="B635" s="338"/>
      <c r="C635" s="338"/>
      <c r="D635" s="338"/>
      <c r="E635" s="339"/>
      <c r="F635" s="353"/>
      <c r="G635" s="339"/>
      <c r="H635" s="338"/>
      <c r="I635" s="338"/>
      <c r="J635" s="338"/>
    </row>
    <row r="636" spans="1:10" ht="15">
      <c r="A636" s="338"/>
      <c r="B636" s="338"/>
      <c r="C636" s="338"/>
      <c r="D636" s="338"/>
      <c r="E636" s="339"/>
      <c r="F636" s="353"/>
      <c r="G636" s="339"/>
      <c r="H636" s="338"/>
      <c r="I636" s="338"/>
      <c r="J636" s="338"/>
    </row>
    <row r="637" spans="1:10" ht="15">
      <c r="A637" s="338"/>
      <c r="B637" s="338"/>
      <c r="C637" s="338"/>
      <c r="D637" s="338"/>
      <c r="E637" s="339"/>
      <c r="F637" s="353"/>
      <c r="G637" s="339"/>
      <c r="H637" s="338"/>
      <c r="I637" s="338"/>
      <c r="J637" s="338"/>
    </row>
    <row r="638" spans="1:10" ht="15">
      <c r="A638" s="338"/>
      <c r="B638" s="338"/>
      <c r="C638" s="338"/>
      <c r="D638" s="338"/>
      <c r="E638" s="339"/>
      <c r="F638" s="353"/>
      <c r="G638" s="339"/>
      <c r="H638" s="338"/>
      <c r="I638" s="338"/>
      <c r="J638" s="338"/>
    </row>
    <row r="639" spans="1:10" ht="15">
      <c r="A639" s="338"/>
      <c r="B639" s="338"/>
      <c r="C639" s="338"/>
      <c r="D639" s="338"/>
      <c r="E639" s="339"/>
      <c r="F639" s="353"/>
      <c r="G639" s="339"/>
      <c r="H639" s="338"/>
      <c r="I639" s="338"/>
      <c r="J639" s="338"/>
    </row>
    <row r="640" spans="1:10" ht="15">
      <c r="A640" s="338"/>
      <c r="B640" s="338"/>
      <c r="C640" s="338"/>
      <c r="D640" s="338"/>
      <c r="E640" s="339"/>
      <c r="F640" s="353"/>
      <c r="G640" s="339"/>
      <c r="H640" s="338"/>
      <c r="I640" s="338"/>
      <c r="J640" s="338"/>
    </row>
    <row r="641" spans="1:10" ht="15">
      <c r="A641" s="338"/>
      <c r="B641" s="338"/>
      <c r="C641" s="338"/>
      <c r="D641" s="338"/>
      <c r="E641" s="339"/>
      <c r="F641" s="353"/>
      <c r="G641" s="339"/>
      <c r="H641" s="338"/>
      <c r="I641" s="338"/>
      <c r="J641" s="338"/>
    </row>
    <row r="642" spans="1:10" ht="15">
      <c r="A642" s="338"/>
      <c r="B642" s="338"/>
      <c r="C642" s="338"/>
      <c r="D642" s="338"/>
      <c r="E642" s="339"/>
      <c r="F642" s="353"/>
      <c r="G642" s="339"/>
      <c r="H642" s="338"/>
      <c r="I642" s="338"/>
      <c r="J642" s="338"/>
    </row>
    <row r="643" spans="1:10" ht="15">
      <c r="A643" s="338"/>
      <c r="B643" s="338"/>
      <c r="C643" s="338"/>
      <c r="D643" s="338"/>
      <c r="E643" s="339"/>
      <c r="F643" s="353"/>
      <c r="G643" s="339"/>
      <c r="H643" s="338"/>
      <c r="I643" s="338"/>
      <c r="J643" s="338"/>
    </row>
    <row r="644" spans="1:10" ht="15">
      <c r="A644" s="338"/>
      <c r="B644" s="338"/>
      <c r="C644" s="338"/>
      <c r="D644" s="338"/>
      <c r="E644" s="339"/>
      <c r="F644" s="353"/>
      <c r="G644" s="339"/>
      <c r="H644" s="338"/>
      <c r="I644" s="338"/>
      <c r="J644" s="338"/>
    </row>
    <row r="645" spans="1:10" ht="15">
      <c r="A645" s="338"/>
      <c r="B645" s="338"/>
      <c r="C645" s="338"/>
      <c r="D645" s="338"/>
      <c r="E645" s="339"/>
      <c r="F645" s="353"/>
      <c r="G645" s="339"/>
      <c r="H645" s="338"/>
      <c r="I645" s="338"/>
      <c r="J645" s="338"/>
    </row>
    <row r="646" spans="1:10" ht="15">
      <c r="A646" s="338"/>
      <c r="B646" s="338"/>
      <c r="C646" s="338"/>
      <c r="D646" s="338"/>
      <c r="E646" s="339"/>
      <c r="F646" s="353"/>
      <c r="G646" s="339"/>
      <c r="H646" s="338"/>
      <c r="I646" s="338"/>
      <c r="J646" s="338"/>
    </row>
    <row r="647" spans="1:10" ht="15">
      <c r="A647" s="338"/>
      <c r="B647" s="338"/>
      <c r="C647" s="338"/>
      <c r="D647" s="338"/>
      <c r="E647" s="339"/>
      <c r="F647" s="353"/>
      <c r="G647" s="339"/>
      <c r="H647" s="338"/>
      <c r="I647" s="338"/>
      <c r="J647" s="338"/>
    </row>
    <row r="648" spans="1:10" ht="15">
      <c r="A648" s="338"/>
      <c r="B648" s="338"/>
      <c r="C648" s="338"/>
      <c r="D648" s="338"/>
      <c r="E648" s="339"/>
      <c r="F648" s="353"/>
      <c r="G648" s="339"/>
      <c r="H648" s="338"/>
      <c r="I648" s="338"/>
      <c r="J648" s="338"/>
    </row>
    <row r="649" spans="1:10" ht="15">
      <c r="A649" s="338"/>
      <c r="B649" s="338"/>
      <c r="C649" s="338"/>
      <c r="D649" s="338"/>
      <c r="E649" s="339"/>
      <c r="F649" s="353"/>
      <c r="G649" s="339"/>
      <c r="H649" s="338"/>
      <c r="I649" s="338"/>
      <c r="J649" s="338"/>
    </row>
    <row r="650" spans="1:10" ht="15">
      <c r="A650" s="338"/>
      <c r="B650" s="338"/>
      <c r="C650" s="338"/>
      <c r="D650" s="338"/>
      <c r="E650" s="339"/>
      <c r="F650" s="353"/>
      <c r="G650" s="339"/>
      <c r="H650" s="338"/>
      <c r="I650" s="338"/>
      <c r="J650" s="338"/>
    </row>
    <row r="651" spans="1:10" ht="15">
      <c r="A651" s="338"/>
      <c r="B651" s="338"/>
      <c r="C651" s="338"/>
      <c r="D651" s="338"/>
      <c r="E651" s="339"/>
      <c r="F651" s="353"/>
      <c r="G651" s="339"/>
      <c r="H651" s="338"/>
      <c r="I651" s="338"/>
      <c r="J651" s="338"/>
    </row>
    <row r="652" spans="1:10" ht="15">
      <c r="A652" s="338"/>
      <c r="B652" s="338"/>
      <c r="C652" s="338"/>
      <c r="D652" s="338"/>
      <c r="E652" s="339"/>
      <c r="F652" s="353"/>
      <c r="G652" s="339"/>
      <c r="H652" s="338"/>
      <c r="I652" s="338"/>
      <c r="J652" s="338"/>
    </row>
    <row r="653" spans="1:10" ht="15">
      <c r="A653" s="338"/>
      <c r="B653" s="338"/>
      <c r="C653" s="338"/>
      <c r="D653" s="338"/>
      <c r="E653" s="339"/>
      <c r="F653" s="353"/>
      <c r="G653" s="339"/>
      <c r="H653" s="338"/>
      <c r="I653" s="338"/>
      <c r="J653" s="338"/>
    </row>
    <row r="654" spans="1:10" ht="15">
      <c r="A654" s="338"/>
      <c r="B654" s="338"/>
      <c r="C654" s="338"/>
      <c r="D654" s="338"/>
      <c r="E654" s="339"/>
      <c r="F654" s="353"/>
      <c r="G654" s="339"/>
      <c r="H654" s="338"/>
      <c r="I654" s="338"/>
      <c r="J654" s="338"/>
    </row>
    <row r="655" spans="1:10" ht="15">
      <c r="A655" s="338"/>
      <c r="B655" s="338"/>
      <c r="C655" s="338"/>
      <c r="D655" s="338"/>
      <c r="E655" s="339"/>
      <c r="F655" s="353"/>
      <c r="G655" s="339"/>
      <c r="H655" s="338"/>
      <c r="I655" s="338"/>
      <c r="J655" s="338"/>
    </row>
    <row r="656" spans="1:10" ht="15">
      <c r="A656" s="338"/>
      <c r="B656" s="338"/>
      <c r="C656" s="338"/>
      <c r="D656" s="338"/>
      <c r="E656" s="339"/>
      <c r="F656" s="353"/>
      <c r="G656" s="339"/>
      <c r="H656" s="338"/>
      <c r="I656" s="338"/>
      <c r="J656" s="338"/>
    </row>
    <row r="657" spans="1:10" ht="15">
      <c r="A657" s="338"/>
      <c r="B657" s="338"/>
      <c r="C657" s="338"/>
      <c r="D657" s="338"/>
      <c r="E657" s="339"/>
      <c r="F657" s="353"/>
      <c r="G657" s="339"/>
      <c r="H657" s="338"/>
      <c r="I657" s="338"/>
      <c r="J657" s="338"/>
    </row>
    <row r="658" spans="1:10" ht="15">
      <c r="A658" s="338"/>
      <c r="B658" s="338"/>
      <c r="C658" s="338"/>
      <c r="D658" s="338"/>
      <c r="E658" s="339"/>
      <c r="F658" s="353"/>
      <c r="G658" s="339"/>
      <c r="H658" s="338"/>
      <c r="I658" s="338"/>
      <c r="J658" s="338"/>
    </row>
    <row r="659" spans="1:10" ht="15">
      <c r="A659" s="338"/>
      <c r="B659" s="338"/>
      <c r="C659" s="338"/>
      <c r="D659" s="338"/>
      <c r="E659" s="339"/>
      <c r="F659" s="353"/>
      <c r="G659" s="339"/>
      <c r="H659" s="338"/>
      <c r="I659" s="338"/>
      <c r="J659" s="338"/>
    </row>
    <row r="660" spans="1:10" ht="15">
      <c r="A660" s="338"/>
      <c r="B660" s="338"/>
      <c r="C660" s="338"/>
      <c r="D660" s="338"/>
      <c r="E660" s="339"/>
      <c r="F660" s="353"/>
      <c r="G660" s="339"/>
      <c r="H660" s="338"/>
      <c r="I660" s="338"/>
      <c r="J660" s="338"/>
    </row>
    <row r="661" spans="1:10" ht="15">
      <c r="A661" s="338"/>
      <c r="B661" s="338"/>
      <c r="C661" s="338"/>
      <c r="D661" s="338"/>
      <c r="E661" s="339"/>
      <c r="F661" s="353"/>
      <c r="G661" s="339"/>
      <c r="H661" s="338"/>
      <c r="I661" s="338"/>
      <c r="J661" s="338"/>
    </row>
    <row r="662" spans="1:10" ht="15">
      <c r="A662" s="338"/>
      <c r="B662" s="338"/>
      <c r="C662" s="338"/>
      <c r="D662" s="338"/>
      <c r="E662" s="339"/>
      <c r="F662" s="353"/>
      <c r="G662" s="339"/>
      <c r="H662" s="338"/>
      <c r="I662" s="338"/>
      <c r="J662" s="338"/>
    </row>
    <row r="663" spans="1:10" ht="15">
      <c r="A663" s="338"/>
      <c r="B663" s="338"/>
      <c r="C663" s="338"/>
      <c r="D663" s="338"/>
      <c r="E663" s="339"/>
      <c r="F663" s="353"/>
      <c r="G663" s="339"/>
      <c r="H663" s="338"/>
      <c r="I663" s="338"/>
      <c r="J663" s="338"/>
    </row>
    <row r="664" spans="1:10" ht="15">
      <c r="A664" s="338"/>
      <c r="B664" s="338"/>
      <c r="C664" s="338"/>
      <c r="D664" s="338"/>
      <c r="E664" s="339"/>
      <c r="F664" s="353"/>
      <c r="G664" s="339"/>
      <c r="H664" s="338"/>
      <c r="I664" s="338"/>
      <c r="J664" s="338"/>
    </row>
    <row r="665" spans="1:10" ht="15">
      <c r="A665" s="338"/>
      <c r="B665" s="338"/>
      <c r="C665" s="338"/>
      <c r="D665" s="338"/>
      <c r="E665" s="339"/>
      <c r="F665" s="353"/>
      <c r="G665" s="339"/>
      <c r="H665" s="338"/>
      <c r="I665" s="338"/>
      <c r="J665" s="338"/>
    </row>
    <row r="666" spans="1:10" ht="15">
      <c r="A666" s="338"/>
      <c r="B666" s="338"/>
      <c r="C666" s="338"/>
      <c r="D666" s="338"/>
      <c r="E666" s="339"/>
      <c r="F666" s="353"/>
      <c r="G666" s="339"/>
      <c r="H666" s="338"/>
      <c r="I666" s="338"/>
      <c r="J666" s="338"/>
    </row>
    <row r="667" spans="1:10" ht="15">
      <c r="A667" s="338"/>
      <c r="B667" s="338"/>
      <c r="C667" s="338"/>
      <c r="D667" s="338"/>
      <c r="E667" s="339"/>
      <c r="F667" s="353"/>
      <c r="G667" s="339"/>
      <c r="H667" s="338"/>
      <c r="I667" s="338"/>
      <c r="J667" s="338"/>
    </row>
    <row r="668" spans="1:10" ht="15">
      <c r="A668" s="338"/>
      <c r="B668" s="338"/>
      <c r="C668" s="338"/>
      <c r="D668" s="338"/>
      <c r="E668" s="339"/>
      <c r="F668" s="353"/>
      <c r="G668" s="339"/>
      <c r="H668" s="338"/>
      <c r="I668" s="338"/>
      <c r="J668" s="338"/>
    </row>
    <row r="669" spans="1:10" ht="15">
      <c r="A669" s="338"/>
      <c r="B669" s="338"/>
      <c r="C669" s="338"/>
      <c r="D669" s="338"/>
      <c r="E669" s="339"/>
      <c r="F669" s="353"/>
      <c r="G669" s="339"/>
      <c r="H669" s="338"/>
      <c r="I669" s="338"/>
      <c r="J669" s="338"/>
    </row>
    <row r="670" spans="1:10" ht="15">
      <c r="A670" s="338"/>
      <c r="B670" s="338"/>
      <c r="C670" s="338"/>
      <c r="D670" s="338"/>
      <c r="E670" s="339"/>
      <c r="F670" s="353"/>
      <c r="G670" s="339"/>
      <c r="H670" s="338"/>
      <c r="I670" s="338"/>
      <c r="J670" s="338"/>
    </row>
    <row r="671" spans="1:10" ht="15">
      <c r="A671" s="338"/>
      <c r="B671" s="338"/>
      <c r="C671" s="338"/>
      <c r="D671" s="338"/>
      <c r="E671" s="339"/>
      <c r="F671" s="353"/>
      <c r="G671" s="339"/>
      <c r="H671" s="338"/>
      <c r="I671" s="338"/>
      <c r="J671" s="338"/>
    </row>
    <row r="672" spans="1:10" ht="15">
      <c r="A672" s="338"/>
      <c r="B672" s="338"/>
      <c r="C672" s="338"/>
      <c r="D672" s="338"/>
      <c r="E672" s="339"/>
      <c r="F672" s="353"/>
      <c r="G672" s="339"/>
      <c r="H672" s="338"/>
      <c r="I672" s="338"/>
      <c r="J672" s="338"/>
    </row>
    <row r="673" spans="1:10" ht="15">
      <c r="A673" s="338"/>
      <c r="B673" s="338"/>
      <c r="C673" s="338"/>
      <c r="D673" s="338"/>
      <c r="E673" s="339"/>
      <c r="F673" s="353"/>
      <c r="G673" s="339"/>
      <c r="H673" s="338"/>
      <c r="I673" s="338"/>
      <c r="J673" s="338"/>
    </row>
    <row r="674" spans="1:10" ht="15">
      <c r="A674" s="338"/>
      <c r="B674" s="338"/>
      <c r="C674" s="338"/>
      <c r="D674" s="338"/>
      <c r="E674" s="339"/>
      <c r="F674" s="353"/>
      <c r="G674" s="339"/>
      <c r="H674" s="338"/>
      <c r="I674" s="338"/>
      <c r="J674" s="338"/>
    </row>
    <row r="675" spans="1:10" ht="15">
      <c r="A675" s="338"/>
      <c r="B675" s="338"/>
      <c r="C675" s="338"/>
      <c r="D675" s="338"/>
      <c r="E675" s="339"/>
      <c r="F675" s="353"/>
      <c r="G675" s="339"/>
      <c r="H675" s="338"/>
      <c r="I675" s="338"/>
      <c r="J675" s="338"/>
    </row>
    <row r="676" spans="1:10" ht="15">
      <c r="A676" s="338"/>
      <c r="B676" s="338"/>
      <c r="C676" s="338"/>
      <c r="D676" s="338"/>
      <c r="E676" s="339"/>
      <c r="F676" s="353"/>
      <c r="G676" s="339"/>
      <c r="H676" s="338"/>
      <c r="I676" s="338"/>
      <c r="J676" s="338"/>
    </row>
    <row r="677" spans="1:10" ht="15">
      <c r="A677" s="338"/>
      <c r="B677" s="338"/>
      <c r="C677" s="338"/>
      <c r="D677" s="338"/>
      <c r="E677" s="339"/>
      <c r="F677" s="353"/>
      <c r="G677" s="339"/>
      <c r="H677" s="338"/>
      <c r="I677" s="338"/>
      <c r="J677" s="338"/>
    </row>
    <row r="678" spans="1:10" ht="15">
      <c r="A678" s="338"/>
      <c r="B678" s="338"/>
      <c r="C678" s="338"/>
      <c r="D678" s="338"/>
      <c r="E678" s="339"/>
      <c r="F678" s="353"/>
      <c r="G678" s="339"/>
      <c r="H678" s="338"/>
      <c r="I678" s="338"/>
      <c r="J678" s="338"/>
    </row>
    <row r="679" spans="1:10" ht="15">
      <c r="A679" s="338"/>
      <c r="B679" s="338"/>
      <c r="C679" s="338"/>
      <c r="D679" s="338"/>
      <c r="E679" s="339"/>
      <c r="F679" s="353"/>
      <c r="G679" s="339"/>
      <c r="H679" s="338"/>
      <c r="I679" s="338"/>
      <c r="J679" s="338"/>
    </row>
    <row r="680" spans="1:10" ht="15">
      <c r="A680" s="338"/>
      <c r="B680" s="338"/>
      <c r="C680" s="338"/>
      <c r="D680" s="338"/>
      <c r="E680" s="339"/>
      <c r="F680" s="353"/>
      <c r="G680" s="339"/>
      <c r="H680" s="338"/>
      <c r="I680" s="338"/>
      <c r="J680" s="338"/>
    </row>
    <row r="681" spans="1:10" ht="15">
      <c r="A681" s="338"/>
      <c r="B681" s="338"/>
      <c r="C681" s="338"/>
      <c r="D681" s="338"/>
      <c r="E681" s="339"/>
      <c r="F681" s="353"/>
      <c r="G681" s="339"/>
      <c r="H681" s="338"/>
      <c r="I681" s="338"/>
      <c r="J681" s="338"/>
    </row>
    <row r="682" spans="1:10" ht="15">
      <c r="A682" s="338"/>
      <c r="B682" s="338"/>
      <c r="C682" s="338"/>
      <c r="D682" s="338"/>
      <c r="E682" s="339"/>
      <c r="F682" s="353"/>
      <c r="G682" s="339"/>
      <c r="H682" s="338"/>
      <c r="I682" s="338"/>
      <c r="J682" s="338"/>
    </row>
    <row r="683" spans="1:10" ht="15">
      <c r="A683" s="338"/>
      <c r="B683" s="338"/>
      <c r="C683" s="338"/>
      <c r="D683" s="338"/>
      <c r="E683" s="339"/>
      <c r="F683" s="353"/>
      <c r="G683" s="339"/>
      <c r="H683" s="338"/>
      <c r="I683" s="338"/>
      <c r="J683" s="338"/>
    </row>
    <row r="684" spans="1:10" ht="15">
      <c r="A684" s="338"/>
      <c r="B684" s="338"/>
      <c r="C684" s="338"/>
      <c r="D684" s="338"/>
      <c r="E684" s="339"/>
      <c r="F684" s="353"/>
      <c r="G684" s="339"/>
      <c r="H684" s="338"/>
      <c r="I684" s="338"/>
      <c r="J684" s="338"/>
    </row>
    <row r="685" spans="1:10" ht="15">
      <c r="A685" s="338"/>
      <c r="B685" s="338"/>
      <c r="C685" s="338"/>
      <c r="D685" s="338"/>
      <c r="E685" s="339"/>
      <c r="F685" s="353"/>
      <c r="G685" s="339"/>
      <c r="H685" s="338"/>
      <c r="I685" s="338"/>
      <c r="J685" s="338"/>
    </row>
    <row r="686" spans="1:10" ht="15">
      <c r="A686" s="338"/>
      <c r="B686" s="338"/>
      <c r="C686" s="338"/>
      <c r="D686" s="338"/>
      <c r="E686" s="339"/>
      <c r="F686" s="353"/>
      <c r="G686" s="339"/>
      <c r="H686" s="338"/>
      <c r="I686" s="338"/>
      <c r="J686" s="338"/>
    </row>
    <row r="687" spans="1:10" ht="15">
      <c r="A687" s="338"/>
      <c r="B687" s="338"/>
      <c r="C687" s="338"/>
      <c r="D687" s="338"/>
      <c r="E687" s="339"/>
      <c r="F687" s="353"/>
      <c r="G687" s="339"/>
      <c r="H687" s="338"/>
      <c r="I687" s="338"/>
      <c r="J687" s="338"/>
    </row>
    <row r="688" spans="1:10" ht="15">
      <c r="A688" s="338"/>
      <c r="B688" s="338"/>
      <c r="C688" s="338"/>
      <c r="D688" s="338"/>
      <c r="E688" s="339"/>
      <c r="F688" s="353"/>
      <c r="G688" s="339"/>
      <c r="H688" s="338"/>
      <c r="I688" s="338"/>
      <c r="J688" s="338"/>
    </row>
    <row r="689" spans="1:10" ht="15">
      <c r="A689" s="338"/>
      <c r="B689" s="338"/>
      <c r="C689" s="338"/>
      <c r="D689" s="338"/>
      <c r="E689" s="339"/>
      <c r="F689" s="353"/>
      <c r="G689" s="339"/>
      <c r="H689" s="338"/>
      <c r="I689" s="338"/>
      <c r="J689" s="338"/>
    </row>
    <row r="690" spans="1:10" ht="15">
      <c r="A690" s="338"/>
      <c r="B690" s="338"/>
      <c r="C690" s="338"/>
      <c r="D690" s="338"/>
      <c r="E690" s="339"/>
      <c r="F690" s="353"/>
      <c r="G690" s="339"/>
      <c r="H690" s="338"/>
      <c r="I690" s="338"/>
      <c r="J690" s="338"/>
    </row>
    <row r="691" spans="1:10" ht="15">
      <c r="A691" s="338"/>
      <c r="B691" s="338"/>
      <c r="C691" s="338"/>
      <c r="D691" s="338"/>
      <c r="E691" s="339"/>
      <c r="F691" s="353"/>
      <c r="G691" s="339"/>
      <c r="H691" s="338"/>
      <c r="I691" s="338"/>
      <c r="J691" s="338"/>
    </row>
    <row r="692" spans="1:10" ht="15">
      <c r="A692" s="338"/>
      <c r="B692" s="338"/>
      <c r="C692" s="338"/>
      <c r="D692" s="338"/>
      <c r="E692" s="339"/>
      <c r="F692" s="353"/>
      <c r="G692" s="339"/>
      <c r="H692" s="338"/>
      <c r="I692" s="338"/>
      <c r="J692" s="338"/>
    </row>
    <row r="693" spans="1:10" ht="15">
      <c r="A693" s="338"/>
      <c r="B693" s="338"/>
      <c r="C693" s="338"/>
      <c r="D693" s="338"/>
      <c r="E693" s="339"/>
      <c r="F693" s="353"/>
      <c r="G693" s="339"/>
      <c r="H693" s="338"/>
      <c r="I693" s="338"/>
      <c r="J693" s="338"/>
    </row>
    <row r="694" spans="1:10" ht="15">
      <c r="A694" s="338"/>
      <c r="B694" s="338"/>
      <c r="C694" s="338"/>
      <c r="D694" s="338"/>
      <c r="E694" s="339"/>
      <c r="F694" s="353"/>
      <c r="G694" s="339"/>
      <c r="H694" s="338"/>
      <c r="I694" s="338"/>
      <c r="J694" s="338"/>
    </row>
    <row r="695" spans="1:10" ht="15">
      <c r="A695" s="338"/>
      <c r="B695" s="338"/>
      <c r="C695" s="338"/>
      <c r="D695" s="338"/>
      <c r="E695" s="339"/>
      <c r="F695" s="353"/>
      <c r="G695" s="339"/>
      <c r="H695" s="338"/>
      <c r="I695" s="338"/>
      <c r="J695" s="338"/>
    </row>
    <row r="696" spans="1:10" ht="15">
      <c r="A696" s="338"/>
      <c r="B696" s="338"/>
      <c r="C696" s="338"/>
      <c r="D696" s="338"/>
      <c r="E696" s="339"/>
      <c r="F696" s="353"/>
      <c r="G696" s="339"/>
      <c r="H696" s="338"/>
      <c r="I696" s="338"/>
      <c r="J696" s="338"/>
    </row>
    <row r="697" spans="1:10" ht="15">
      <c r="A697" s="338"/>
      <c r="B697" s="338"/>
      <c r="C697" s="338"/>
      <c r="D697" s="338"/>
      <c r="E697" s="339"/>
      <c r="F697" s="353"/>
      <c r="G697" s="339"/>
      <c r="H697" s="338"/>
      <c r="I697" s="338"/>
      <c r="J697" s="338"/>
    </row>
    <row r="698" spans="1:10" ht="15">
      <c r="A698" s="338"/>
      <c r="B698" s="338"/>
      <c r="C698" s="338"/>
      <c r="D698" s="338"/>
      <c r="E698" s="339"/>
      <c r="F698" s="353"/>
      <c r="G698" s="339"/>
      <c r="H698" s="338"/>
      <c r="I698" s="338"/>
      <c r="J698" s="338"/>
    </row>
    <row r="699" spans="1:10" ht="15">
      <c r="A699" s="338"/>
      <c r="B699" s="338"/>
      <c r="C699" s="338"/>
      <c r="D699" s="338"/>
      <c r="E699" s="339"/>
      <c r="F699" s="353"/>
      <c r="G699" s="339"/>
      <c r="H699" s="338"/>
      <c r="I699" s="338"/>
      <c r="J699" s="338"/>
    </row>
    <row r="700" spans="1:10" ht="15">
      <c r="A700" s="338"/>
      <c r="B700" s="338"/>
      <c r="C700" s="338"/>
      <c r="D700" s="338"/>
      <c r="E700" s="339"/>
      <c r="F700" s="353"/>
      <c r="G700" s="339"/>
      <c r="H700" s="338"/>
      <c r="I700" s="338"/>
      <c r="J700" s="338"/>
    </row>
    <row r="701" spans="1:10" ht="15">
      <c r="A701" s="338"/>
      <c r="B701" s="338"/>
      <c r="C701" s="338"/>
      <c r="D701" s="338"/>
      <c r="E701" s="339"/>
      <c r="F701" s="353"/>
      <c r="G701" s="339"/>
      <c r="H701" s="338"/>
      <c r="I701" s="338"/>
      <c r="J701" s="338"/>
    </row>
    <row r="702" spans="1:10" ht="15">
      <c r="A702" s="338"/>
      <c r="B702" s="338"/>
      <c r="C702" s="338"/>
      <c r="D702" s="338"/>
      <c r="E702" s="339"/>
      <c r="F702" s="353"/>
      <c r="G702" s="339"/>
      <c r="H702" s="338"/>
      <c r="I702" s="338"/>
      <c r="J702" s="338"/>
    </row>
    <row r="703" spans="1:10" ht="15">
      <c r="A703" s="338"/>
      <c r="B703" s="338"/>
      <c r="C703" s="338"/>
      <c r="D703" s="338"/>
      <c r="E703" s="339"/>
      <c r="F703" s="353"/>
      <c r="G703" s="339"/>
      <c r="H703" s="338"/>
      <c r="I703" s="338"/>
      <c r="J703" s="338"/>
    </row>
    <row r="704" spans="1:10" ht="15">
      <c r="A704" s="338"/>
      <c r="B704" s="338"/>
      <c r="C704" s="338"/>
      <c r="D704" s="338"/>
      <c r="E704" s="339"/>
      <c r="F704" s="353"/>
      <c r="G704" s="339"/>
      <c r="H704" s="338"/>
      <c r="I704" s="338"/>
      <c r="J704" s="338"/>
    </row>
    <row r="705" spans="1:10" ht="15">
      <c r="A705" s="338"/>
      <c r="B705" s="338"/>
      <c r="C705" s="338"/>
      <c r="D705" s="338"/>
      <c r="E705" s="339"/>
      <c r="F705" s="353"/>
      <c r="G705" s="339"/>
      <c r="H705" s="338"/>
      <c r="I705" s="338"/>
      <c r="J705" s="338"/>
    </row>
    <row r="706" spans="1:10" ht="15">
      <c r="A706" s="338"/>
      <c r="B706" s="338"/>
      <c r="C706" s="338"/>
      <c r="D706" s="338"/>
      <c r="E706" s="339"/>
      <c r="F706" s="353"/>
      <c r="G706" s="339"/>
      <c r="H706" s="338"/>
      <c r="I706" s="338"/>
      <c r="J706" s="338"/>
    </row>
    <row r="707" spans="1:10" ht="15">
      <c r="A707" s="338"/>
      <c r="B707" s="338"/>
      <c r="C707" s="338"/>
      <c r="D707" s="338"/>
      <c r="E707" s="339"/>
      <c r="F707" s="353"/>
      <c r="G707" s="339"/>
      <c r="H707" s="338"/>
      <c r="I707" s="338"/>
      <c r="J707" s="338"/>
    </row>
    <row r="708" spans="1:10" ht="15">
      <c r="A708" s="338"/>
      <c r="B708" s="338"/>
      <c r="C708" s="338"/>
      <c r="D708" s="338"/>
      <c r="E708" s="339"/>
      <c r="F708" s="353"/>
      <c r="G708" s="339"/>
      <c r="H708" s="338"/>
      <c r="I708" s="338"/>
      <c r="J708" s="338"/>
    </row>
    <row r="709" spans="1:10" ht="15">
      <c r="A709" s="338"/>
      <c r="B709" s="338"/>
      <c r="C709" s="338"/>
      <c r="D709" s="338"/>
      <c r="E709" s="339"/>
      <c r="F709" s="353"/>
      <c r="G709" s="339"/>
      <c r="H709" s="338"/>
      <c r="I709" s="338"/>
      <c r="J709" s="338"/>
    </row>
    <row r="710" spans="1:10" ht="15">
      <c r="A710" s="338"/>
      <c r="B710" s="338"/>
      <c r="C710" s="338"/>
      <c r="D710" s="338"/>
      <c r="E710" s="339"/>
      <c r="F710" s="353"/>
      <c r="G710" s="339"/>
      <c r="H710" s="338"/>
      <c r="I710" s="338"/>
      <c r="J710" s="338"/>
    </row>
    <row r="711" spans="1:10" ht="15">
      <c r="A711" s="338"/>
      <c r="B711" s="338"/>
      <c r="C711" s="338"/>
      <c r="D711" s="338"/>
      <c r="E711" s="339"/>
      <c r="F711" s="353"/>
      <c r="G711" s="339"/>
      <c r="H711" s="338"/>
      <c r="I711" s="338"/>
      <c r="J711" s="338"/>
    </row>
    <row r="712" spans="1:10" ht="15">
      <c r="A712" s="338"/>
      <c r="B712" s="338"/>
      <c r="C712" s="338"/>
      <c r="D712" s="338"/>
      <c r="E712" s="339"/>
      <c r="F712" s="353"/>
      <c r="G712" s="339"/>
      <c r="H712" s="338"/>
      <c r="I712" s="338"/>
      <c r="J712" s="338"/>
    </row>
    <row r="713" spans="1:10" ht="15">
      <c r="A713" s="338"/>
      <c r="B713" s="338"/>
      <c r="C713" s="338"/>
      <c r="D713" s="338"/>
      <c r="E713" s="339"/>
      <c r="F713" s="353"/>
      <c r="G713" s="339"/>
      <c r="H713" s="338"/>
      <c r="I713" s="338"/>
      <c r="J713" s="338"/>
    </row>
    <row r="714" spans="1:10" ht="15">
      <c r="A714" s="338"/>
      <c r="B714" s="338"/>
      <c r="C714" s="338"/>
      <c r="D714" s="338"/>
      <c r="E714" s="339"/>
      <c r="F714" s="353"/>
      <c r="G714" s="339"/>
      <c r="H714" s="338"/>
      <c r="I714" s="338"/>
      <c r="J714" s="338"/>
    </row>
    <row r="715" spans="1:10" ht="15">
      <c r="A715" s="338"/>
      <c r="B715" s="338"/>
      <c r="C715" s="338"/>
      <c r="D715" s="338"/>
      <c r="E715" s="339"/>
      <c r="F715" s="353"/>
      <c r="G715" s="339"/>
      <c r="H715" s="338"/>
      <c r="I715" s="338"/>
      <c r="J715" s="338"/>
    </row>
    <row r="716" spans="1:10" ht="15">
      <c r="A716" s="338"/>
      <c r="B716" s="338"/>
      <c r="C716" s="338"/>
      <c r="D716" s="338"/>
      <c r="E716" s="339"/>
      <c r="F716" s="353"/>
      <c r="G716" s="339"/>
      <c r="H716" s="338"/>
      <c r="I716" s="338"/>
      <c r="J716" s="338"/>
    </row>
    <row r="717" spans="1:10" ht="15">
      <c r="A717" s="338"/>
      <c r="B717" s="338"/>
      <c r="C717" s="338"/>
      <c r="D717" s="338"/>
      <c r="E717" s="339"/>
      <c r="F717" s="353"/>
      <c r="G717" s="339"/>
      <c r="H717" s="338"/>
      <c r="I717" s="338"/>
      <c r="J717" s="338"/>
    </row>
    <row r="718" spans="1:10" ht="15">
      <c r="A718" s="338"/>
      <c r="B718" s="338"/>
      <c r="C718" s="338"/>
      <c r="D718" s="338"/>
      <c r="E718" s="339"/>
      <c r="F718" s="353"/>
      <c r="G718" s="339"/>
      <c r="H718" s="338"/>
      <c r="I718" s="338"/>
      <c r="J718" s="338"/>
    </row>
    <row r="719" spans="1:10" ht="15">
      <c r="A719" s="338"/>
      <c r="B719" s="338"/>
      <c r="C719" s="338"/>
      <c r="D719" s="338"/>
      <c r="E719" s="339"/>
      <c r="F719" s="353"/>
      <c r="G719" s="339"/>
      <c r="H719" s="338"/>
      <c r="I719" s="338"/>
      <c r="J719" s="338"/>
    </row>
    <row r="720" spans="1:10" ht="15">
      <c r="A720" s="338"/>
      <c r="B720" s="338"/>
      <c r="C720" s="338"/>
      <c r="D720" s="338"/>
      <c r="E720" s="339"/>
      <c r="F720" s="353"/>
      <c r="G720" s="339"/>
      <c r="H720" s="338"/>
      <c r="I720" s="338"/>
      <c r="J720" s="338"/>
    </row>
    <row r="721" spans="1:10" ht="15">
      <c r="A721" s="338"/>
      <c r="B721" s="338"/>
      <c r="C721" s="338"/>
      <c r="D721" s="338"/>
      <c r="E721" s="339"/>
      <c r="F721" s="353"/>
      <c r="G721" s="339"/>
      <c r="H721" s="338"/>
      <c r="I721" s="338"/>
      <c r="J721" s="338"/>
    </row>
    <row r="722" spans="1:10" ht="15">
      <c r="A722" s="338"/>
      <c r="B722" s="338"/>
      <c r="C722" s="338"/>
      <c r="D722" s="338"/>
      <c r="E722" s="339"/>
      <c r="F722" s="353"/>
      <c r="G722" s="339"/>
      <c r="H722" s="338"/>
      <c r="I722" s="338"/>
      <c r="J722" s="338"/>
    </row>
    <row r="723" spans="1:10" ht="15">
      <c r="A723" s="338"/>
      <c r="B723" s="338"/>
      <c r="C723" s="338"/>
      <c r="D723" s="338"/>
      <c r="E723" s="339"/>
      <c r="F723" s="353"/>
      <c r="G723" s="339"/>
      <c r="H723" s="338"/>
      <c r="I723" s="338"/>
      <c r="J723" s="338"/>
    </row>
    <row r="724" spans="1:10" ht="15">
      <c r="A724" s="338"/>
      <c r="B724" s="338"/>
      <c r="C724" s="338"/>
      <c r="D724" s="338"/>
      <c r="E724" s="339"/>
      <c r="F724" s="353"/>
      <c r="G724" s="339"/>
      <c r="H724" s="338"/>
      <c r="I724" s="338"/>
      <c r="J724" s="338"/>
    </row>
    <row r="725" spans="1:10" ht="15">
      <c r="A725" s="338"/>
      <c r="B725" s="338"/>
      <c r="C725" s="338"/>
      <c r="D725" s="338"/>
      <c r="E725" s="339"/>
      <c r="F725" s="353"/>
      <c r="G725" s="339"/>
      <c r="H725" s="338"/>
      <c r="I725" s="338"/>
      <c r="J725" s="338"/>
    </row>
    <row r="726" spans="1:10" ht="15">
      <c r="A726" s="338"/>
      <c r="B726" s="338"/>
      <c r="C726" s="338"/>
      <c r="D726" s="338"/>
      <c r="E726" s="339"/>
      <c r="F726" s="353"/>
      <c r="G726" s="339"/>
      <c r="H726" s="338"/>
      <c r="I726" s="338"/>
      <c r="J726" s="338"/>
    </row>
    <row r="727" spans="1:10" ht="15">
      <c r="A727" s="338"/>
      <c r="B727" s="338"/>
      <c r="C727" s="338"/>
      <c r="D727" s="338"/>
      <c r="E727" s="339"/>
      <c r="F727" s="353"/>
      <c r="G727" s="339"/>
      <c r="H727" s="338"/>
      <c r="I727" s="338"/>
      <c r="J727" s="338"/>
    </row>
    <row r="728" spans="1:10" ht="15">
      <c r="A728" s="338"/>
      <c r="B728" s="338"/>
      <c r="C728" s="338"/>
      <c r="D728" s="338"/>
      <c r="E728" s="339"/>
      <c r="F728" s="353"/>
      <c r="G728" s="339"/>
      <c r="H728" s="338"/>
      <c r="I728" s="338"/>
      <c r="J728" s="338"/>
    </row>
    <row r="729" spans="1:10" ht="15">
      <c r="A729" s="338"/>
      <c r="B729" s="338"/>
      <c r="C729" s="338"/>
      <c r="D729" s="338"/>
      <c r="E729" s="339"/>
      <c r="F729" s="353"/>
      <c r="G729" s="339"/>
      <c r="H729" s="338"/>
      <c r="I729" s="338"/>
      <c r="J729" s="338"/>
    </row>
    <row r="730" spans="1:10" ht="15">
      <c r="A730" s="338"/>
      <c r="B730" s="338"/>
      <c r="C730" s="338"/>
      <c r="D730" s="338"/>
      <c r="E730" s="339"/>
      <c r="F730" s="353"/>
      <c r="G730" s="339"/>
      <c r="H730" s="338"/>
      <c r="I730" s="338"/>
      <c r="J730" s="338"/>
    </row>
    <row r="731" spans="1:10" ht="15">
      <c r="A731" s="338"/>
      <c r="B731" s="338"/>
      <c r="C731" s="338"/>
      <c r="D731" s="338"/>
      <c r="E731" s="339"/>
      <c r="F731" s="353"/>
      <c r="G731" s="339"/>
      <c r="H731" s="338"/>
      <c r="I731" s="338"/>
      <c r="J731" s="338"/>
    </row>
    <row r="732" spans="1:10" ht="15">
      <c r="A732" s="338"/>
      <c r="B732" s="338"/>
      <c r="C732" s="338"/>
      <c r="D732" s="338"/>
      <c r="E732" s="339"/>
      <c r="F732" s="353"/>
      <c r="G732" s="339"/>
      <c r="H732" s="338"/>
      <c r="I732" s="338"/>
      <c r="J732" s="338"/>
    </row>
    <row r="733" spans="1:10" ht="15">
      <c r="A733" s="338"/>
      <c r="B733" s="338"/>
      <c r="C733" s="338"/>
      <c r="D733" s="338"/>
      <c r="E733" s="339"/>
      <c r="F733" s="353"/>
      <c r="G733" s="339"/>
      <c r="H733" s="338"/>
      <c r="I733" s="338"/>
      <c r="J733" s="338"/>
    </row>
    <row r="734" spans="1:10" ht="15">
      <c r="A734" s="338"/>
      <c r="B734" s="338"/>
      <c r="C734" s="338"/>
      <c r="D734" s="338"/>
      <c r="E734" s="339"/>
      <c r="F734" s="353"/>
      <c r="G734" s="339"/>
      <c r="H734" s="338"/>
      <c r="I734" s="338"/>
      <c r="J734" s="338"/>
    </row>
    <row r="735" spans="1:10" ht="15">
      <c r="A735" s="338"/>
      <c r="B735" s="338"/>
      <c r="C735" s="338"/>
      <c r="D735" s="338"/>
      <c r="E735" s="339"/>
      <c r="F735" s="353"/>
      <c r="G735" s="339"/>
      <c r="H735" s="338"/>
      <c r="I735" s="338"/>
      <c r="J735" s="338"/>
    </row>
    <row r="736" spans="1:10" ht="15">
      <c r="A736" s="338"/>
      <c r="B736" s="338"/>
      <c r="C736" s="338"/>
      <c r="D736" s="338"/>
      <c r="E736" s="339"/>
      <c r="F736" s="353"/>
      <c r="G736" s="339"/>
      <c r="H736" s="338"/>
      <c r="I736" s="338"/>
      <c r="J736" s="338"/>
    </row>
    <row r="737" spans="1:10" ht="15">
      <c r="A737" s="338"/>
      <c r="B737" s="338"/>
      <c r="C737" s="338"/>
      <c r="D737" s="338"/>
      <c r="E737" s="339"/>
      <c r="F737" s="353"/>
      <c r="G737" s="339"/>
      <c r="H737" s="338"/>
      <c r="I737" s="338"/>
      <c r="J737" s="338"/>
    </row>
    <row r="738" spans="1:10" ht="15">
      <c r="A738" s="338"/>
      <c r="B738" s="338"/>
      <c r="C738" s="338"/>
      <c r="D738" s="338"/>
      <c r="E738" s="339"/>
      <c r="F738" s="353"/>
      <c r="G738" s="339"/>
      <c r="H738" s="338"/>
      <c r="I738" s="338"/>
      <c r="J738" s="338"/>
    </row>
    <row r="739" spans="1:10" ht="15">
      <c r="A739" s="338"/>
      <c r="B739" s="338"/>
      <c r="C739" s="338"/>
      <c r="D739" s="338"/>
      <c r="E739" s="339"/>
      <c r="F739" s="353"/>
      <c r="G739" s="339"/>
      <c r="H739" s="338"/>
      <c r="I739" s="338"/>
      <c r="J739" s="338"/>
    </row>
    <row r="740" spans="1:10" ht="15">
      <c r="A740" s="338"/>
      <c r="B740" s="338"/>
      <c r="C740" s="338"/>
      <c r="D740" s="338"/>
      <c r="E740" s="339"/>
      <c r="F740" s="353"/>
      <c r="G740" s="339"/>
      <c r="H740" s="338"/>
      <c r="I740" s="338"/>
      <c r="J740" s="338"/>
    </row>
    <row r="741" spans="1:10" ht="15">
      <c r="A741" s="338"/>
      <c r="B741" s="338"/>
      <c r="C741" s="338"/>
      <c r="D741" s="338"/>
      <c r="E741" s="339"/>
      <c r="F741" s="353"/>
      <c r="G741" s="339"/>
      <c r="H741" s="338"/>
      <c r="I741" s="338"/>
      <c r="J741" s="338"/>
    </row>
    <row r="742" spans="1:10" ht="15">
      <c r="A742" s="338"/>
      <c r="B742" s="338"/>
      <c r="C742" s="338"/>
      <c r="D742" s="338"/>
      <c r="E742" s="339"/>
      <c r="F742" s="353"/>
      <c r="G742" s="339"/>
      <c r="H742" s="338"/>
      <c r="I742" s="338"/>
      <c r="J742" s="338"/>
    </row>
    <row r="743" spans="1:10" ht="15">
      <c r="A743" s="338"/>
      <c r="B743" s="338"/>
      <c r="C743" s="338"/>
      <c r="D743" s="338"/>
      <c r="E743" s="339"/>
      <c r="F743" s="353"/>
      <c r="G743" s="339"/>
      <c r="H743" s="338"/>
      <c r="I743" s="338"/>
      <c r="J743" s="338"/>
    </row>
    <row r="744" spans="1:10" ht="15">
      <c r="A744" s="338"/>
      <c r="B744" s="338"/>
      <c r="C744" s="338"/>
      <c r="D744" s="338"/>
      <c r="E744" s="339"/>
      <c r="F744" s="353"/>
      <c r="G744" s="339"/>
      <c r="H744" s="338"/>
      <c r="I744" s="338"/>
      <c r="J744" s="338"/>
    </row>
    <row r="745" spans="1:10" ht="15">
      <c r="A745" s="338"/>
      <c r="B745" s="338"/>
      <c r="C745" s="338"/>
      <c r="D745" s="338"/>
      <c r="E745" s="339"/>
      <c r="F745" s="353"/>
      <c r="G745" s="339"/>
      <c r="H745" s="338"/>
      <c r="I745" s="338"/>
      <c r="J745" s="338"/>
    </row>
    <row r="746" spans="1:10" ht="15">
      <c r="A746" s="338"/>
      <c r="B746" s="338"/>
      <c r="C746" s="338"/>
      <c r="D746" s="338"/>
      <c r="E746" s="339"/>
      <c r="F746" s="353"/>
      <c r="G746" s="339"/>
      <c r="H746" s="338"/>
      <c r="I746" s="338"/>
      <c r="J746" s="338"/>
    </row>
    <row r="747" spans="1:10" ht="15">
      <c r="A747" s="338"/>
      <c r="B747" s="338"/>
      <c r="C747" s="338"/>
      <c r="D747" s="338"/>
      <c r="E747" s="339"/>
      <c r="F747" s="353"/>
      <c r="G747" s="339"/>
      <c r="H747" s="338"/>
      <c r="I747" s="338"/>
      <c r="J747" s="338"/>
    </row>
    <row r="748" spans="1:10" ht="15">
      <c r="A748" s="338"/>
      <c r="B748" s="338"/>
      <c r="C748" s="338"/>
      <c r="D748" s="338"/>
      <c r="E748" s="339"/>
      <c r="F748" s="353"/>
      <c r="G748" s="339"/>
      <c r="H748" s="338"/>
      <c r="I748" s="338"/>
      <c r="J748" s="338"/>
    </row>
    <row r="749" spans="1:10" ht="15">
      <c r="A749" s="338"/>
      <c r="B749" s="338"/>
      <c r="C749" s="338"/>
      <c r="D749" s="338"/>
      <c r="E749" s="339"/>
      <c r="F749" s="353"/>
      <c r="G749" s="339"/>
      <c r="H749" s="338"/>
      <c r="I749" s="338"/>
      <c r="J749" s="338"/>
    </row>
    <row r="750" spans="1:10" ht="15">
      <c r="A750" s="338"/>
      <c r="B750" s="338"/>
      <c r="C750" s="338"/>
      <c r="D750" s="338"/>
      <c r="E750" s="339"/>
      <c r="F750" s="353"/>
      <c r="G750" s="339"/>
      <c r="H750" s="338"/>
      <c r="I750" s="338"/>
      <c r="J750" s="338"/>
    </row>
    <row r="751" spans="1:10" ht="15">
      <c r="A751" s="338"/>
      <c r="B751" s="338"/>
      <c r="C751" s="338"/>
      <c r="D751" s="338"/>
      <c r="E751" s="339"/>
      <c r="F751" s="353"/>
      <c r="G751" s="339"/>
      <c r="H751" s="338"/>
      <c r="I751" s="338"/>
      <c r="J751" s="338"/>
    </row>
    <row r="752" spans="1:10" ht="15">
      <c r="A752" s="338"/>
      <c r="B752" s="338"/>
      <c r="C752" s="338"/>
      <c r="D752" s="338"/>
      <c r="E752" s="339"/>
      <c r="F752" s="353"/>
      <c r="G752" s="339"/>
      <c r="H752" s="338"/>
      <c r="I752" s="338"/>
      <c r="J752" s="338"/>
    </row>
    <row r="753" spans="1:10" ht="15">
      <c r="A753" s="338"/>
      <c r="B753" s="338"/>
      <c r="C753" s="338"/>
      <c r="D753" s="338"/>
      <c r="E753" s="339"/>
      <c r="F753" s="353"/>
      <c r="G753" s="339"/>
      <c r="H753" s="338"/>
      <c r="I753" s="338"/>
      <c r="J753" s="338"/>
    </row>
    <row r="754" spans="1:10" ht="15">
      <c r="A754" s="338"/>
      <c r="B754" s="338"/>
      <c r="C754" s="338"/>
      <c r="D754" s="338"/>
      <c r="E754" s="339"/>
      <c r="F754" s="353"/>
      <c r="G754" s="339"/>
      <c r="H754" s="338"/>
      <c r="I754" s="338"/>
      <c r="J754" s="338"/>
    </row>
    <row r="755" spans="1:10" ht="15">
      <c r="A755" s="338"/>
      <c r="B755" s="338"/>
      <c r="C755" s="338"/>
      <c r="D755" s="338"/>
      <c r="E755" s="339"/>
      <c r="F755" s="353"/>
      <c r="G755" s="339"/>
      <c r="H755" s="338"/>
      <c r="I755" s="338"/>
      <c r="J755" s="338"/>
    </row>
    <row r="756" spans="1:10" ht="15">
      <c r="A756" s="338"/>
      <c r="B756" s="338"/>
      <c r="C756" s="338"/>
      <c r="D756" s="338"/>
      <c r="E756" s="339"/>
      <c r="F756" s="353"/>
      <c r="G756" s="339"/>
      <c r="H756" s="338"/>
      <c r="I756" s="338"/>
      <c r="J756" s="338"/>
    </row>
    <row r="757" spans="1:10" ht="15">
      <c r="A757" s="338"/>
      <c r="B757" s="338"/>
      <c r="C757" s="338"/>
      <c r="D757" s="338"/>
      <c r="E757" s="339"/>
      <c r="F757" s="353"/>
      <c r="G757" s="339"/>
      <c r="H757" s="338"/>
      <c r="I757" s="338"/>
      <c r="J757" s="338"/>
    </row>
    <row r="758" spans="1:10" ht="15">
      <c r="A758" s="338"/>
      <c r="B758" s="338"/>
      <c r="C758" s="338"/>
      <c r="D758" s="338"/>
      <c r="E758" s="339"/>
      <c r="F758" s="353"/>
      <c r="G758" s="339"/>
      <c r="H758" s="338"/>
      <c r="I758" s="338"/>
      <c r="J758" s="338"/>
    </row>
    <row r="759" spans="1:10" ht="15">
      <c r="A759" s="338"/>
      <c r="B759" s="338"/>
      <c r="C759" s="338"/>
      <c r="D759" s="338"/>
      <c r="E759" s="339"/>
      <c r="F759" s="353"/>
      <c r="G759" s="339"/>
      <c r="H759" s="338"/>
      <c r="I759" s="338"/>
      <c r="J759" s="338"/>
    </row>
    <row r="760" spans="1:10" ht="15">
      <c r="A760" s="338"/>
      <c r="B760" s="338"/>
      <c r="C760" s="338"/>
      <c r="D760" s="338"/>
      <c r="E760" s="339"/>
      <c r="F760" s="353"/>
      <c r="G760" s="339"/>
      <c r="H760" s="338"/>
      <c r="I760" s="338"/>
      <c r="J760" s="338"/>
    </row>
    <row r="761" spans="1:10" ht="15">
      <c r="A761" s="338"/>
      <c r="B761" s="338"/>
      <c r="C761" s="338"/>
      <c r="D761" s="338"/>
      <c r="E761" s="339"/>
      <c r="F761" s="353"/>
      <c r="G761" s="339"/>
      <c r="H761" s="338"/>
      <c r="I761" s="338"/>
      <c r="J761" s="338"/>
    </row>
    <row r="762" spans="1:10" ht="15">
      <c r="A762" s="338"/>
      <c r="B762" s="338"/>
      <c r="C762" s="338"/>
      <c r="D762" s="338"/>
      <c r="E762" s="339"/>
      <c r="F762" s="353"/>
      <c r="G762" s="339"/>
      <c r="H762" s="338"/>
      <c r="I762" s="338"/>
      <c r="J762" s="338"/>
    </row>
    <row r="763" spans="1:10" ht="15">
      <c r="A763" s="338"/>
      <c r="B763" s="338"/>
      <c r="C763" s="338"/>
      <c r="D763" s="338"/>
      <c r="E763" s="339"/>
      <c r="F763" s="353"/>
      <c r="G763" s="339"/>
      <c r="H763" s="338"/>
      <c r="I763" s="338"/>
      <c r="J763" s="338"/>
    </row>
    <row r="764" spans="1:10" ht="15">
      <c r="A764" s="338"/>
      <c r="B764" s="338"/>
      <c r="C764" s="338"/>
      <c r="D764" s="338"/>
      <c r="E764" s="339"/>
      <c r="F764" s="353"/>
      <c r="G764" s="339"/>
      <c r="H764" s="338"/>
      <c r="I764" s="338"/>
      <c r="J764" s="338"/>
    </row>
    <row r="765" spans="1:10" ht="15">
      <c r="A765" s="338"/>
      <c r="B765" s="338"/>
      <c r="C765" s="338"/>
      <c r="D765" s="338"/>
      <c r="E765" s="339"/>
      <c r="F765" s="353"/>
      <c r="G765" s="339"/>
      <c r="H765" s="338"/>
      <c r="I765" s="338"/>
      <c r="J765" s="338"/>
    </row>
    <row r="766" spans="1:10" ht="15">
      <c r="A766" s="338"/>
      <c r="B766" s="338"/>
      <c r="C766" s="338"/>
      <c r="D766" s="338"/>
      <c r="E766" s="339"/>
      <c r="F766" s="353"/>
      <c r="G766" s="339"/>
      <c r="H766" s="338"/>
      <c r="I766" s="338"/>
      <c r="J766" s="338"/>
    </row>
    <row r="767" spans="1:10" ht="15">
      <c r="A767" s="338"/>
      <c r="B767" s="338"/>
      <c r="C767" s="338"/>
      <c r="D767" s="338"/>
      <c r="E767" s="339"/>
      <c r="F767" s="353"/>
      <c r="G767" s="339"/>
      <c r="H767" s="338"/>
      <c r="I767" s="338"/>
      <c r="J767" s="338"/>
    </row>
    <row r="768" spans="1:10" ht="15">
      <c r="A768" s="338"/>
      <c r="B768" s="338"/>
      <c r="C768" s="338"/>
      <c r="D768" s="338"/>
      <c r="E768" s="339"/>
      <c r="F768" s="353"/>
      <c r="G768" s="339"/>
      <c r="H768" s="338"/>
      <c r="I768" s="338"/>
      <c r="J768" s="338"/>
    </row>
    <row r="769" spans="1:10" ht="15">
      <c r="A769" s="338"/>
      <c r="B769" s="338"/>
      <c r="C769" s="338"/>
      <c r="D769" s="338"/>
      <c r="E769" s="339"/>
      <c r="F769" s="353"/>
      <c r="G769" s="339"/>
      <c r="H769" s="338"/>
      <c r="I769" s="338"/>
      <c r="J769" s="338"/>
    </row>
    <row r="770" spans="1:10" ht="15">
      <c r="A770" s="338"/>
      <c r="B770" s="338"/>
      <c r="C770" s="338"/>
      <c r="D770" s="338"/>
      <c r="E770" s="339"/>
      <c r="F770" s="353"/>
      <c r="G770" s="339"/>
      <c r="H770" s="338"/>
      <c r="I770" s="338"/>
      <c r="J770" s="338"/>
    </row>
    <row r="771" spans="1:10" ht="15">
      <c r="A771" s="338"/>
      <c r="B771" s="338"/>
      <c r="C771" s="338"/>
      <c r="D771" s="338"/>
      <c r="E771" s="339"/>
      <c r="F771" s="353"/>
      <c r="G771" s="339"/>
      <c r="H771" s="338"/>
      <c r="I771" s="338"/>
      <c r="J771" s="338"/>
    </row>
    <row r="772" spans="1:10" ht="15">
      <c r="A772" s="338"/>
      <c r="B772" s="338"/>
      <c r="C772" s="338"/>
      <c r="D772" s="338"/>
      <c r="E772" s="339"/>
      <c r="F772" s="353"/>
      <c r="G772" s="339"/>
      <c r="H772" s="338"/>
      <c r="I772" s="338"/>
      <c r="J772" s="338"/>
    </row>
    <row r="773" spans="1:10" ht="15">
      <c r="A773" s="338"/>
      <c r="B773" s="338"/>
      <c r="C773" s="338"/>
      <c r="D773" s="338"/>
      <c r="E773" s="339"/>
      <c r="F773" s="353"/>
      <c r="G773" s="339"/>
      <c r="H773" s="338"/>
      <c r="I773" s="338"/>
      <c r="J773" s="338"/>
    </row>
    <row r="774" spans="1:10" ht="15">
      <c r="A774" s="338"/>
      <c r="B774" s="338"/>
      <c r="C774" s="338"/>
      <c r="D774" s="338"/>
      <c r="E774" s="339"/>
      <c r="F774" s="353"/>
      <c r="G774" s="339"/>
      <c r="H774" s="338"/>
      <c r="I774" s="338"/>
      <c r="J774" s="338"/>
    </row>
    <row r="775" spans="1:10" ht="15">
      <c r="A775" s="338"/>
      <c r="B775" s="338"/>
      <c r="C775" s="338"/>
      <c r="D775" s="338"/>
      <c r="E775" s="339"/>
      <c r="F775" s="353"/>
      <c r="G775" s="339"/>
      <c r="H775" s="338"/>
      <c r="I775" s="338"/>
      <c r="J775" s="338"/>
    </row>
    <row r="776" spans="1:10" ht="15">
      <c r="A776" s="338"/>
      <c r="B776" s="338"/>
      <c r="C776" s="338"/>
      <c r="D776" s="338"/>
      <c r="E776" s="339"/>
      <c r="F776" s="353"/>
      <c r="G776" s="339"/>
      <c r="H776" s="338"/>
      <c r="I776" s="338"/>
      <c r="J776" s="338"/>
    </row>
    <row r="777" spans="1:10" ht="15">
      <c r="A777" s="338"/>
      <c r="B777" s="338"/>
      <c r="C777" s="338"/>
      <c r="D777" s="338"/>
      <c r="E777" s="339"/>
      <c r="F777" s="353"/>
      <c r="G777" s="339"/>
      <c r="H777" s="338"/>
      <c r="I777" s="338"/>
      <c r="J777" s="338"/>
    </row>
    <row r="778" spans="1:10" ht="15">
      <c r="A778" s="338"/>
      <c r="B778" s="338"/>
      <c r="C778" s="338"/>
      <c r="D778" s="338"/>
      <c r="E778" s="339"/>
      <c r="F778" s="353"/>
      <c r="G778" s="339"/>
      <c r="H778" s="338"/>
      <c r="I778" s="338"/>
      <c r="J778" s="338"/>
    </row>
    <row r="779" spans="1:10" ht="15">
      <c r="A779" s="338"/>
      <c r="B779" s="338"/>
      <c r="C779" s="338"/>
      <c r="D779" s="338"/>
      <c r="E779" s="339"/>
      <c r="F779" s="353"/>
      <c r="G779" s="339"/>
      <c r="H779" s="338"/>
      <c r="I779" s="338"/>
      <c r="J779" s="338"/>
    </row>
    <row r="780" spans="1:10" ht="15">
      <c r="A780" s="338"/>
      <c r="B780" s="338"/>
      <c r="C780" s="338"/>
      <c r="D780" s="338"/>
      <c r="E780" s="339"/>
      <c r="F780" s="353"/>
      <c r="G780" s="339"/>
      <c r="H780" s="338"/>
      <c r="I780" s="338"/>
      <c r="J780" s="338"/>
    </row>
    <row r="781" spans="1:10" ht="15">
      <c r="A781" s="338"/>
      <c r="B781" s="338"/>
      <c r="C781" s="338"/>
      <c r="D781" s="338"/>
      <c r="E781" s="339"/>
      <c r="F781" s="353"/>
      <c r="G781" s="339"/>
      <c r="H781" s="338"/>
      <c r="I781" s="338"/>
      <c r="J781" s="338"/>
    </row>
    <row r="782" spans="1:10" ht="15">
      <c r="A782" s="338"/>
      <c r="B782" s="338"/>
      <c r="C782" s="338"/>
      <c r="D782" s="338"/>
      <c r="E782" s="339"/>
      <c r="F782" s="353"/>
      <c r="G782" s="339"/>
      <c r="H782" s="338"/>
      <c r="I782" s="338"/>
      <c r="J782" s="338"/>
    </row>
    <row r="783" spans="1:10" ht="15">
      <c r="A783" s="338"/>
      <c r="B783" s="338"/>
      <c r="C783" s="338"/>
      <c r="D783" s="338"/>
      <c r="E783" s="339"/>
      <c r="F783" s="353"/>
      <c r="G783" s="339"/>
      <c r="H783" s="338"/>
      <c r="I783" s="338"/>
      <c r="J783" s="338"/>
    </row>
    <row r="784" spans="1:10" ht="15">
      <c r="A784" s="338"/>
      <c r="B784" s="338"/>
      <c r="C784" s="338"/>
      <c r="D784" s="338"/>
      <c r="E784" s="339"/>
      <c r="F784" s="353"/>
      <c r="G784" s="339"/>
      <c r="H784" s="338"/>
      <c r="I784" s="338"/>
      <c r="J784" s="338"/>
    </row>
    <row r="785" spans="1:10" ht="15">
      <c r="A785" s="338"/>
      <c r="B785" s="338"/>
      <c r="C785" s="338"/>
      <c r="D785" s="338"/>
      <c r="E785" s="339"/>
      <c r="F785" s="353"/>
      <c r="G785" s="339"/>
      <c r="H785" s="338"/>
      <c r="I785" s="338"/>
      <c r="J785" s="338"/>
    </row>
    <row r="786" spans="1:10" ht="15">
      <c r="A786" s="338"/>
      <c r="B786" s="338"/>
      <c r="C786" s="338"/>
      <c r="D786" s="338"/>
      <c r="E786" s="339"/>
      <c r="F786" s="353"/>
      <c r="G786" s="339"/>
      <c r="H786" s="338"/>
      <c r="I786" s="338"/>
      <c r="J786" s="338"/>
    </row>
    <row r="787" spans="1:10" ht="15">
      <c r="A787" s="338"/>
      <c r="B787" s="338"/>
      <c r="C787" s="338"/>
      <c r="D787" s="338"/>
      <c r="E787" s="339"/>
      <c r="F787" s="353"/>
      <c r="G787" s="339"/>
      <c r="H787" s="338"/>
      <c r="I787" s="338"/>
      <c r="J787" s="338"/>
    </row>
    <row r="788" spans="1:10" ht="15">
      <c r="A788" s="338"/>
      <c r="B788" s="338"/>
      <c r="C788" s="338"/>
      <c r="D788" s="338"/>
      <c r="E788" s="339"/>
      <c r="F788" s="353"/>
      <c r="G788" s="339"/>
      <c r="H788" s="338"/>
      <c r="I788" s="338"/>
      <c r="J788" s="338"/>
    </row>
    <row r="789" spans="1:10" ht="15">
      <c r="A789" s="338"/>
      <c r="B789" s="338"/>
      <c r="C789" s="338"/>
      <c r="D789" s="338"/>
      <c r="E789" s="339"/>
      <c r="F789" s="353"/>
      <c r="G789" s="339"/>
      <c r="H789" s="338"/>
      <c r="I789" s="338"/>
      <c r="J789" s="338"/>
    </row>
    <row r="790" spans="1:10" ht="15">
      <c r="A790" s="338"/>
      <c r="B790" s="338"/>
      <c r="C790" s="338"/>
      <c r="D790" s="338"/>
      <c r="E790" s="339"/>
      <c r="F790" s="353"/>
      <c r="G790" s="339"/>
      <c r="H790" s="338"/>
      <c r="I790" s="338"/>
      <c r="J790" s="338"/>
    </row>
    <row r="791" spans="1:10" ht="15">
      <c r="A791" s="338"/>
      <c r="B791" s="338"/>
      <c r="C791" s="338"/>
      <c r="D791" s="338"/>
      <c r="E791" s="339"/>
      <c r="F791" s="353"/>
      <c r="G791" s="339"/>
      <c r="H791" s="338"/>
      <c r="I791" s="338"/>
      <c r="J791" s="338"/>
    </row>
    <row r="792" spans="1:10" ht="15">
      <c r="A792" s="338"/>
      <c r="B792" s="338"/>
      <c r="C792" s="338"/>
      <c r="D792" s="338"/>
      <c r="E792" s="339"/>
      <c r="F792" s="353"/>
      <c r="G792" s="339"/>
      <c r="H792" s="338"/>
      <c r="I792" s="338"/>
      <c r="J792" s="338"/>
    </row>
    <row r="793" spans="1:10" ht="15">
      <c r="A793" s="338"/>
      <c r="B793" s="338"/>
      <c r="C793" s="338"/>
      <c r="D793" s="338"/>
      <c r="E793" s="339"/>
      <c r="F793" s="353"/>
      <c r="G793" s="339"/>
      <c r="H793" s="338"/>
      <c r="I793" s="338"/>
      <c r="J793" s="338"/>
    </row>
    <row r="794" spans="1:10" ht="15">
      <c r="A794" s="338"/>
      <c r="B794" s="338"/>
      <c r="C794" s="338"/>
      <c r="D794" s="338"/>
      <c r="E794" s="339"/>
      <c r="F794" s="353"/>
      <c r="G794" s="339"/>
      <c r="H794" s="338"/>
      <c r="I794" s="338"/>
      <c r="J794" s="338"/>
    </row>
    <row r="795" spans="1:10" ht="15">
      <c r="A795" s="338"/>
      <c r="B795" s="338"/>
      <c r="C795" s="338"/>
      <c r="D795" s="338"/>
      <c r="E795" s="339"/>
      <c r="F795" s="353"/>
      <c r="G795" s="339"/>
      <c r="H795" s="338"/>
      <c r="I795" s="338"/>
      <c r="J795" s="338"/>
    </row>
    <row r="796" spans="1:10" ht="15">
      <c r="A796" s="338"/>
      <c r="B796" s="338"/>
      <c r="C796" s="338"/>
      <c r="D796" s="338"/>
      <c r="E796" s="339"/>
      <c r="F796" s="353"/>
      <c r="G796" s="339"/>
      <c r="H796" s="338"/>
      <c r="I796" s="338"/>
      <c r="J796" s="338"/>
    </row>
    <row r="797" spans="1:10" ht="15">
      <c r="A797" s="338"/>
      <c r="B797" s="338"/>
      <c r="C797" s="338"/>
      <c r="D797" s="338"/>
      <c r="E797" s="339"/>
      <c r="F797" s="353"/>
      <c r="G797" s="339"/>
      <c r="H797" s="338"/>
      <c r="I797" s="338"/>
      <c r="J797" s="338"/>
    </row>
    <row r="798" spans="1:10" ht="15">
      <c r="A798" s="338"/>
      <c r="B798" s="338"/>
      <c r="C798" s="338"/>
      <c r="D798" s="338"/>
      <c r="E798" s="339"/>
      <c r="F798" s="353"/>
      <c r="G798" s="339"/>
      <c r="H798" s="338"/>
      <c r="I798" s="338"/>
      <c r="J798" s="338"/>
    </row>
    <row r="799" spans="1:10" ht="15">
      <c r="A799" s="338"/>
      <c r="B799" s="338"/>
      <c r="C799" s="338"/>
      <c r="D799" s="338"/>
      <c r="E799" s="339"/>
      <c r="F799" s="353"/>
      <c r="G799" s="339"/>
      <c r="H799" s="338"/>
      <c r="I799" s="338"/>
      <c r="J799" s="338"/>
    </row>
    <row r="800" spans="1:10" ht="15">
      <c r="A800" s="338"/>
      <c r="B800" s="338"/>
      <c r="C800" s="338"/>
      <c r="D800" s="338"/>
      <c r="E800" s="339"/>
      <c r="F800" s="353"/>
      <c r="G800" s="339"/>
      <c r="H800" s="338"/>
      <c r="I800" s="338"/>
      <c r="J800" s="338"/>
    </row>
    <row r="801" spans="1:10" ht="15">
      <c r="A801" s="338"/>
      <c r="B801" s="338"/>
      <c r="C801" s="338"/>
      <c r="D801" s="338"/>
      <c r="E801" s="339"/>
      <c r="F801" s="353"/>
      <c r="G801" s="339"/>
      <c r="H801" s="338"/>
      <c r="I801" s="338"/>
      <c r="J801" s="338"/>
    </row>
    <row r="802" spans="1:10" ht="15">
      <c r="A802" s="338"/>
      <c r="B802" s="338"/>
      <c r="C802" s="338"/>
      <c r="D802" s="338"/>
      <c r="E802" s="339"/>
      <c r="F802" s="353"/>
      <c r="G802" s="339"/>
      <c r="H802" s="338"/>
      <c r="I802" s="338"/>
      <c r="J802" s="338"/>
    </row>
    <row r="803" spans="1:10" ht="15">
      <c r="A803" s="338"/>
      <c r="B803" s="338"/>
      <c r="C803" s="338"/>
      <c r="D803" s="338"/>
      <c r="E803" s="339"/>
      <c r="F803" s="353"/>
      <c r="G803" s="339"/>
      <c r="H803" s="338"/>
      <c r="I803" s="338"/>
      <c r="J803" s="338"/>
    </row>
    <row r="804" spans="1:10" ht="15">
      <c r="A804" s="338"/>
      <c r="B804" s="338"/>
      <c r="C804" s="338"/>
      <c r="D804" s="338"/>
      <c r="E804" s="339"/>
      <c r="F804" s="353"/>
      <c r="G804" s="339"/>
      <c r="H804" s="338"/>
      <c r="I804" s="338"/>
      <c r="J804" s="338"/>
    </row>
    <row r="805" spans="1:10" ht="15">
      <c r="A805" s="338"/>
      <c r="B805" s="338"/>
      <c r="C805" s="338"/>
      <c r="D805" s="338"/>
      <c r="E805" s="339"/>
      <c r="F805" s="353"/>
      <c r="G805" s="339"/>
      <c r="H805" s="338"/>
      <c r="I805" s="338"/>
      <c r="J805" s="338"/>
    </row>
    <row r="806" spans="1:10" ht="15">
      <c r="A806" s="338"/>
      <c r="B806" s="338"/>
      <c r="C806" s="338"/>
      <c r="D806" s="338"/>
      <c r="E806" s="339"/>
      <c r="F806" s="353"/>
      <c r="G806" s="339"/>
      <c r="H806" s="338"/>
      <c r="I806" s="338"/>
      <c r="J806" s="338"/>
    </row>
    <row r="807" spans="1:10" ht="15">
      <c r="A807" s="338"/>
      <c r="B807" s="338"/>
      <c r="C807" s="338"/>
      <c r="D807" s="338"/>
      <c r="E807" s="339"/>
      <c r="F807" s="353"/>
      <c r="G807" s="339"/>
      <c r="H807" s="338"/>
      <c r="I807" s="338"/>
      <c r="J807" s="338"/>
    </row>
    <row r="808" spans="1:10" ht="15">
      <c r="A808" s="338"/>
      <c r="B808" s="338"/>
      <c r="C808" s="338"/>
      <c r="D808" s="338"/>
      <c r="E808" s="339"/>
      <c r="F808" s="353"/>
      <c r="G808" s="339"/>
      <c r="H808" s="338"/>
      <c r="I808" s="338"/>
      <c r="J808" s="338"/>
    </row>
    <row r="809" spans="1:10" ht="15">
      <c r="A809" s="338"/>
      <c r="B809" s="338"/>
      <c r="C809" s="338"/>
      <c r="D809" s="338"/>
      <c r="E809" s="339"/>
      <c r="F809" s="353"/>
      <c r="G809" s="339"/>
      <c r="H809" s="338"/>
      <c r="I809" s="338"/>
      <c r="J809" s="338"/>
    </row>
    <row r="810" spans="1:10" ht="15">
      <c r="A810" s="338"/>
      <c r="B810" s="338"/>
      <c r="C810" s="338"/>
      <c r="D810" s="338"/>
      <c r="E810" s="339"/>
      <c r="F810" s="353"/>
      <c r="G810" s="339"/>
      <c r="H810" s="338"/>
      <c r="I810" s="338"/>
      <c r="J810" s="338"/>
    </row>
    <row r="811" spans="1:10" ht="15">
      <c r="A811" s="338"/>
      <c r="B811" s="338"/>
      <c r="C811" s="338"/>
      <c r="D811" s="338"/>
      <c r="E811" s="339"/>
      <c r="F811" s="353"/>
      <c r="G811" s="339"/>
      <c r="H811" s="338"/>
      <c r="I811" s="338"/>
      <c r="J811" s="338"/>
    </row>
    <row r="812" spans="1:10" ht="15">
      <c r="A812" s="338"/>
      <c r="B812" s="338"/>
      <c r="C812" s="338"/>
      <c r="D812" s="338"/>
      <c r="E812" s="339"/>
      <c r="F812" s="353"/>
      <c r="G812" s="339"/>
      <c r="H812" s="338"/>
      <c r="I812" s="338"/>
      <c r="J812" s="338"/>
    </row>
    <row r="813" spans="1:10" ht="15">
      <c r="A813" s="338"/>
      <c r="B813" s="338"/>
      <c r="C813" s="338"/>
      <c r="D813" s="338"/>
      <c r="E813" s="339"/>
      <c r="F813" s="353"/>
      <c r="G813" s="339"/>
      <c r="H813" s="338"/>
      <c r="I813" s="338"/>
      <c r="J813" s="338"/>
    </row>
    <row r="814" spans="1:10" ht="15">
      <c r="A814" s="338"/>
      <c r="B814" s="338"/>
      <c r="C814" s="338"/>
      <c r="D814" s="338"/>
      <c r="E814" s="339"/>
      <c r="F814" s="353"/>
      <c r="G814" s="339"/>
      <c r="H814" s="338"/>
      <c r="I814" s="338"/>
      <c r="J814" s="338"/>
    </row>
    <row r="815" spans="1:10" ht="15">
      <c r="A815" s="338"/>
      <c r="B815" s="338"/>
      <c r="C815" s="338"/>
      <c r="D815" s="338"/>
      <c r="E815" s="339"/>
      <c r="F815" s="353"/>
      <c r="G815" s="339"/>
      <c r="H815" s="338"/>
      <c r="I815" s="338"/>
      <c r="J815" s="338"/>
    </row>
    <row r="816" spans="1:10" ht="15">
      <c r="A816" s="338"/>
      <c r="B816" s="338"/>
      <c r="C816" s="338"/>
      <c r="D816" s="338"/>
      <c r="E816" s="339"/>
      <c r="F816" s="353"/>
      <c r="G816" s="339"/>
      <c r="H816" s="338"/>
      <c r="I816" s="338"/>
      <c r="J816" s="338"/>
    </row>
    <row r="817" spans="1:10" ht="15">
      <c r="A817" s="338"/>
      <c r="B817" s="338"/>
      <c r="C817" s="338"/>
      <c r="D817" s="338"/>
      <c r="E817" s="339"/>
      <c r="F817" s="353"/>
      <c r="G817" s="339"/>
      <c r="H817" s="338"/>
      <c r="I817" s="338"/>
      <c r="J817" s="338"/>
    </row>
    <row r="818" spans="1:10" ht="15">
      <c r="A818" s="338"/>
      <c r="B818" s="338"/>
      <c r="C818" s="338"/>
      <c r="D818" s="338"/>
      <c r="E818" s="339"/>
      <c r="F818" s="353"/>
      <c r="G818" s="339"/>
      <c r="H818" s="338"/>
      <c r="I818" s="338"/>
      <c r="J818" s="338"/>
    </row>
    <row r="819" spans="1:10" ht="15">
      <c r="A819" s="338"/>
      <c r="B819" s="338"/>
      <c r="C819" s="338"/>
      <c r="D819" s="338"/>
      <c r="E819" s="339"/>
      <c r="F819" s="353"/>
      <c r="G819" s="339"/>
      <c r="H819" s="338"/>
      <c r="I819" s="338"/>
      <c r="J819" s="338"/>
    </row>
    <row r="820" spans="1:10" ht="15">
      <c r="A820" s="338"/>
      <c r="B820" s="338"/>
      <c r="C820" s="338"/>
      <c r="D820" s="338"/>
      <c r="E820" s="339"/>
      <c r="F820" s="353"/>
      <c r="G820" s="339"/>
      <c r="H820" s="338"/>
      <c r="I820" s="338"/>
      <c r="J820" s="338"/>
    </row>
    <row r="821" spans="1:10" ht="15">
      <c r="A821" s="338"/>
      <c r="B821" s="338"/>
      <c r="C821" s="338"/>
      <c r="D821" s="338"/>
      <c r="E821" s="339"/>
      <c r="F821" s="353"/>
      <c r="G821" s="339"/>
      <c r="H821" s="338"/>
      <c r="I821" s="338"/>
      <c r="J821" s="338"/>
    </row>
    <row r="822" spans="1:10" ht="15">
      <c r="A822" s="338"/>
      <c r="B822" s="338"/>
      <c r="C822" s="338"/>
      <c r="D822" s="338"/>
      <c r="E822" s="339"/>
      <c r="F822" s="353"/>
      <c r="G822" s="339"/>
      <c r="H822" s="338"/>
      <c r="I822" s="338"/>
      <c r="J822" s="338"/>
    </row>
    <row r="823" spans="1:10" ht="15">
      <c r="A823" s="338"/>
      <c r="B823" s="338"/>
      <c r="C823" s="338"/>
      <c r="D823" s="338"/>
      <c r="E823" s="339"/>
      <c r="F823" s="353"/>
      <c r="G823" s="339"/>
      <c r="H823" s="338"/>
      <c r="I823" s="338"/>
      <c r="J823" s="338"/>
    </row>
    <row r="824" spans="1:10" ht="15">
      <c r="A824" s="338"/>
      <c r="B824" s="338"/>
      <c r="C824" s="338"/>
      <c r="D824" s="338"/>
      <c r="E824" s="339"/>
      <c r="F824" s="353"/>
      <c r="G824" s="339"/>
      <c r="H824" s="338"/>
      <c r="I824" s="338"/>
      <c r="J824" s="338"/>
    </row>
    <row r="825" spans="1:10" ht="15">
      <c r="A825" s="338"/>
      <c r="B825" s="338"/>
      <c r="C825" s="338"/>
      <c r="D825" s="338"/>
      <c r="E825" s="339"/>
      <c r="F825" s="353"/>
      <c r="G825" s="339"/>
      <c r="H825" s="338"/>
      <c r="I825" s="338"/>
      <c r="J825" s="338"/>
    </row>
    <row r="826" spans="1:10" ht="15">
      <c r="A826" s="338"/>
      <c r="B826" s="338"/>
      <c r="C826" s="338"/>
      <c r="D826" s="338"/>
      <c r="E826" s="339"/>
      <c r="F826" s="353"/>
      <c r="G826" s="339"/>
      <c r="H826" s="338"/>
      <c r="I826" s="338"/>
      <c r="J826" s="338"/>
    </row>
    <row r="827" spans="1:10" ht="15">
      <c r="A827" s="338"/>
      <c r="B827" s="338"/>
      <c r="C827" s="338"/>
      <c r="D827" s="338"/>
      <c r="E827" s="339"/>
      <c r="F827" s="353"/>
      <c r="G827" s="339"/>
      <c r="H827" s="338"/>
      <c r="I827" s="338"/>
      <c r="J827" s="338"/>
    </row>
    <row r="828" spans="1:10" ht="15">
      <c r="A828" s="338"/>
      <c r="B828" s="338"/>
      <c r="C828" s="338"/>
      <c r="D828" s="338"/>
      <c r="E828" s="339"/>
      <c r="F828" s="353"/>
      <c r="G828" s="339"/>
      <c r="H828" s="338"/>
      <c r="I828" s="338"/>
      <c r="J828" s="338"/>
    </row>
    <row r="829" spans="1:10" ht="15">
      <c r="A829" s="338"/>
      <c r="B829" s="338"/>
      <c r="C829" s="338"/>
      <c r="D829" s="338"/>
      <c r="E829" s="339"/>
      <c r="F829" s="353"/>
      <c r="G829" s="339"/>
      <c r="H829" s="338"/>
      <c r="I829" s="338"/>
      <c r="J829" s="338"/>
    </row>
    <row r="830" spans="1:10" ht="15">
      <c r="A830" s="338"/>
      <c r="B830" s="338"/>
      <c r="C830" s="338"/>
      <c r="D830" s="338"/>
      <c r="E830" s="339"/>
      <c r="F830" s="353"/>
      <c r="G830" s="339"/>
      <c r="H830" s="338"/>
      <c r="I830" s="338"/>
      <c r="J830" s="338"/>
    </row>
    <row r="831" spans="1:10" ht="15">
      <c r="A831" s="338"/>
      <c r="B831" s="338"/>
      <c r="C831" s="338"/>
      <c r="D831" s="338"/>
      <c r="E831" s="339"/>
      <c r="F831" s="353"/>
      <c r="G831" s="339"/>
      <c r="H831" s="338"/>
      <c r="I831" s="338"/>
      <c r="J831" s="338"/>
    </row>
    <row r="832" spans="1:10" ht="15">
      <c r="A832" s="338"/>
      <c r="B832" s="338"/>
      <c r="C832" s="338"/>
      <c r="D832" s="338"/>
      <c r="E832" s="339"/>
      <c r="F832" s="353"/>
      <c r="G832" s="339"/>
      <c r="H832" s="338"/>
      <c r="I832" s="338"/>
      <c r="J832" s="338"/>
    </row>
    <row r="833" spans="1:10" ht="15">
      <c r="A833" s="338"/>
      <c r="B833" s="338"/>
      <c r="C833" s="338"/>
      <c r="D833" s="338"/>
      <c r="E833" s="339"/>
      <c r="F833" s="353"/>
      <c r="G833" s="339"/>
      <c r="H833" s="338"/>
      <c r="I833" s="338"/>
      <c r="J833" s="338"/>
    </row>
    <row r="834" spans="1:10" ht="15">
      <c r="A834" s="338"/>
      <c r="B834" s="338"/>
      <c r="C834" s="338"/>
      <c r="D834" s="338"/>
      <c r="E834" s="339"/>
      <c r="F834" s="353"/>
      <c r="G834" s="339"/>
      <c r="H834" s="338"/>
      <c r="I834" s="338"/>
      <c r="J834" s="338"/>
    </row>
    <row r="835" spans="1:10" ht="15">
      <c r="A835" s="338"/>
      <c r="B835" s="338"/>
      <c r="C835" s="338"/>
      <c r="D835" s="338"/>
      <c r="E835" s="339"/>
      <c r="F835" s="353"/>
      <c r="G835" s="339"/>
      <c r="H835" s="338"/>
      <c r="I835" s="338"/>
      <c r="J835" s="338"/>
    </row>
    <row r="836" spans="1:10" ht="15">
      <c r="A836" s="338"/>
      <c r="B836" s="338"/>
      <c r="C836" s="338"/>
      <c r="D836" s="338"/>
      <c r="E836" s="339"/>
      <c r="F836" s="353"/>
      <c r="G836" s="339"/>
      <c r="H836" s="338"/>
      <c r="I836" s="338"/>
      <c r="J836" s="338"/>
    </row>
    <row r="837" spans="1:10" ht="15">
      <c r="A837" s="338"/>
      <c r="B837" s="338"/>
      <c r="C837" s="338"/>
      <c r="D837" s="338"/>
      <c r="E837" s="339"/>
      <c r="F837" s="353"/>
      <c r="G837" s="339"/>
      <c r="H837" s="338"/>
      <c r="I837" s="338"/>
      <c r="J837" s="338"/>
    </row>
    <row r="838" spans="1:10" ht="15">
      <c r="A838" s="338"/>
      <c r="B838" s="338"/>
      <c r="C838" s="338"/>
      <c r="D838" s="338"/>
      <c r="E838" s="339"/>
      <c r="F838" s="353"/>
      <c r="G838" s="339"/>
      <c r="H838" s="338"/>
      <c r="I838" s="338"/>
      <c r="J838" s="338"/>
    </row>
    <row r="839" spans="1:10" ht="15">
      <c r="A839" s="338"/>
      <c r="B839" s="338"/>
      <c r="C839" s="338"/>
      <c r="D839" s="338"/>
      <c r="E839" s="339"/>
      <c r="F839" s="353"/>
      <c r="G839" s="339"/>
      <c r="H839" s="338"/>
      <c r="I839" s="338"/>
      <c r="J839" s="338"/>
    </row>
    <row r="840" spans="1:10" ht="15">
      <c r="A840" s="338"/>
      <c r="B840" s="338"/>
      <c r="C840" s="338"/>
      <c r="D840" s="338"/>
      <c r="E840" s="339"/>
      <c r="F840" s="353"/>
      <c r="G840" s="339"/>
      <c r="H840" s="338"/>
      <c r="I840" s="338"/>
      <c r="J840" s="338"/>
    </row>
    <row r="841" spans="1:10" ht="15">
      <c r="A841" s="338"/>
      <c r="B841" s="338"/>
      <c r="C841" s="338"/>
      <c r="D841" s="338"/>
      <c r="E841" s="339"/>
      <c r="F841" s="353"/>
      <c r="G841" s="339"/>
      <c r="H841" s="338"/>
      <c r="I841" s="338"/>
      <c r="J841" s="338"/>
    </row>
    <row r="842" spans="1:10" ht="15">
      <c r="A842" s="338"/>
      <c r="B842" s="338"/>
      <c r="C842" s="338"/>
      <c r="D842" s="338"/>
      <c r="E842" s="339"/>
      <c r="F842" s="353"/>
      <c r="G842" s="339"/>
      <c r="H842" s="338"/>
      <c r="I842" s="338"/>
      <c r="J842" s="338"/>
    </row>
    <row r="843" spans="1:10" ht="15">
      <c r="A843" s="338"/>
      <c r="B843" s="338"/>
      <c r="C843" s="338"/>
      <c r="D843" s="338"/>
      <c r="E843" s="339"/>
      <c r="F843" s="353"/>
      <c r="G843" s="339"/>
      <c r="H843" s="338"/>
      <c r="I843" s="338"/>
      <c r="J843" s="338"/>
    </row>
    <row r="844" spans="1:10" ht="15">
      <c r="A844" s="338"/>
      <c r="B844" s="338"/>
      <c r="C844" s="338"/>
      <c r="D844" s="338"/>
      <c r="E844" s="339"/>
      <c r="F844" s="353"/>
      <c r="G844" s="339"/>
      <c r="H844" s="338"/>
      <c r="I844" s="338"/>
      <c r="J844" s="338"/>
    </row>
    <row r="845" spans="1:10" ht="15">
      <c r="A845" s="338"/>
      <c r="B845" s="338"/>
      <c r="C845" s="338"/>
      <c r="D845" s="338"/>
      <c r="E845" s="339"/>
      <c r="F845" s="353"/>
      <c r="G845" s="339"/>
      <c r="H845" s="338"/>
      <c r="I845" s="338"/>
      <c r="J845" s="338"/>
    </row>
    <row r="846" spans="1:10" ht="15">
      <c r="A846" s="338"/>
      <c r="B846" s="338"/>
      <c r="C846" s="338"/>
      <c r="D846" s="338"/>
      <c r="E846" s="339"/>
      <c r="F846" s="353"/>
      <c r="G846" s="339"/>
      <c r="H846" s="338"/>
      <c r="I846" s="338"/>
      <c r="J846" s="338"/>
    </row>
    <row r="847" spans="1:10" ht="15">
      <c r="A847" s="338"/>
      <c r="B847" s="338"/>
      <c r="C847" s="338"/>
      <c r="D847" s="338"/>
      <c r="E847" s="339"/>
      <c r="F847" s="353"/>
      <c r="G847" s="339"/>
      <c r="H847" s="338"/>
      <c r="I847" s="338"/>
      <c r="J847" s="338"/>
    </row>
    <row r="848" spans="1:10" ht="15">
      <c r="A848" s="338"/>
      <c r="B848" s="338"/>
      <c r="C848" s="338"/>
      <c r="D848" s="338"/>
      <c r="E848" s="339"/>
      <c r="F848" s="353"/>
      <c r="G848" s="339"/>
      <c r="H848" s="338"/>
      <c r="I848" s="338"/>
      <c r="J848" s="338"/>
    </row>
    <row r="849" spans="1:10" ht="15">
      <c r="A849" s="338"/>
      <c r="B849" s="338"/>
      <c r="C849" s="338"/>
      <c r="D849" s="338"/>
      <c r="E849" s="339"/>
      <c r="F849" s="353"/>
      <c r="G849" s="339"/>
      <c r="H849" s="338"/>
      <c r="I849" s="338"/>
      <c r="J849" s="338"/>
    </row>
    <row r="850" spans="1:10" ht="15">
      <c r="A850" s="338"/>
      <c r="B850" s="338"/>
      <c r="C850" s="338"/>
      <c r="D850" s="338"/>
      <c r="E850" s="339"/>
      <c r="F850" s="353"/>
      <c r="G850" s="339"/>
      <c r="H850" s="338"/>
      <c r="I850" s="338"/>
      <c r="J850" s="338"/>
    </row>
    <row r="851" spans="1:10" ht="15">
      <c r="A851" s="338"/>
      <c r="B851" s="338"/>
      <c r="C851" s="338"/>
      <c r="D851" s="338"/>
      <c r="E851" s="339"/>
      <c r="F851" s="353"/>
      <c r="G851" s="339"/>
      <c r="H851" s="338"/>
      <c r="I851" s="338"/>
      <c r="J851" s="338"/>
    </row>
    <row r="852" spans="1:10" ht="15">
      <c r="A852" s="338"/>
      <c r="B852" s="338"/>
      <c r="C852" s="338"/>
      <c r="D852" s="338"/>
      <c r="E852" s="339"/>
      <c r="F852" s="353"/>
      <c r="G852" s="339"/>
      <c r="H852" s="338"/>
      <c r="I852" s="338"/>
      <c r="J852" s="338"/>
    </row>
    <row r="853" spans="1:10" ht="15">
      <c r="A853" s="338"/>
      <c r="B853" s="338"/>
      <c r="C853" s="338"/>
      <c r="D853" s="338"/>
      <c r="E853" s="339"/>
      <c r="F853" s="353"/>
      <c r="G853" s="339"/>
      <c r="H853" s="338"/>
      <c r="I853" s="338"/>
      <c r="J853" s="338"/>
    </row>
    <row r="854" spans="1:10" ht="15">
      <c r="A854" s="338"/>
      <c r="B854" s="338"/>
      <c r="C854" s="338"/>
      <c r="D854" s="338"/>
      <c r="E854" s="339"/>
      <c r="F854" s="353"/>
      <c r="G854" s="339"/>
      <c r="H854" s="338"/>
      <c r="I854" s="338"/>
      <c r="J854" s="338"/>
    </row>
    <row r="855" spans="1:10" ht="15">
      <c r="A855" s="338"/>
      <c r="B855" s="338"/>
      <c r="C855" s="338"/>
      <c r="D855" s="338"/>
      <c r="E855" s="339"/>
      <c r="F855" s="353"/>
      <c r="G855" s="339"/>
      <c r="H855" s="338"/>
      <c r="I855" s="338"/>
      <c r="J855" s="338"/>
    </row>
    <row r="856" spans="1:10" ht="15">
      <c r="A856" s="338"/>
      <c r="B856" s="338"/>
      <c r="C856" s="338"/>
      <c r="D856" s="338"/>
      <c r="E856" s="339"/>
      <c r="F856" s="353"/>
      <c r="G856" s="339"/>
      <c r="H856" s="338"/>
      <c r="I856" s="338"/>
      <c r="J856" s="338"/>
    </row>
    <row r="857" spans="1:10" ht="15">
      <c r="A857" s="338"/>
      <c r="B857" s="338"/>
      <c r="C857" s="338"/>
      <c r="D857" s="338"/>
      <c r="E857" s="339"/>
      <c r="F857" s="353"/>
      <c r="G857" s="339"/>
      <c r="H857" s="338"/>
      <c r="I857" s="338"/>
      <c r="J857" s="338"/>
    </row>
    <row r="858" spans="1:10" ht="15">
      <c r="A858" s="338"/>
      <c r="B858" s="338"/>
      <c r="C858" s="338"/>
      <c r="D858" s="338"/>
      <c r="E858" s="339"/>
      <c r="F858" s="353"/>
      <c r="G858" s="339"/>
      <c r="H858" s="338"/>
      <c r="I858" s="338"/>
      <c r="J858" s="338"/>
    </row>
    <row r="859" spans="1:10" ht="15">
      <c r="A859" s="338"/>
      <c r="B859" s="338"/>
      <c r="C859" s="338"/>
      <c r="D859" s="338"/>
      <c r="E859" s="339"/>
      <c r="F859" s="353"/>
      <c r="G859" s="339"/>
      <c r="H859" s="338"/>
      <c r="I859" s="338"/>
      <c r="J859" s="338"/>
    </row>
    <row r="860" spans="1:10" ht="15">
      <c r="A860" s="338"/>
      <c r="B860" s="338"/>
      <c r="C860" s="338"/>
      <c r="D860" s="338"/>
      <c r="E860" s="339"/>
      <c r="F860" s="353"/>
      <c r="G860" s="339"/>
      <c r="H860" s="338"/>
      <c r="I860" s="338"/>
      <c r="J860" s="338"/>
    </row>
    <row r="861" spans="1:10" ht="15">
      <c r="A861" s="338"/>
      <c r="B861" s="338"/>
      <c r="C861" s="338"/>
      <c r="D861" s="338"/>
      <c r="E861" s="339"/>
      <c r="F861" s="353"/>
      <c r="G861" s="339"/>
      <c r="H861" s="338"/>
      <c r="I861" s="338"/>
      <c r="J861" s="338"/>
    </row>
    <row r="862" spans="1:10" ht="15">
      <c r="A862" s="338"/>
      <c r="B862" s="338"/>
      <c r="C862" s="338"/>
      <c r="D862" s="338"/>
      <c r="E862" s="339"/>
      <c r="F862" s="353"/>
      <c r="G862" s="339"/>
      <c r="H862" s="338"/>
      <c r="I862" s="338"/>
      <c r="J862" s="338"/>
    </row>
    <row r="863" spans="1:10" ht="15">
      <c r="A863" s="338"/>
      <c r="B863" s="338"/>
      <c r="C863" s="338"/>
      <c r="D863" s="338"/>
      <c r="E863" s="339"/>
      <c r="F863" s="353"/>
      <c r="G863" s="339"/>
      <c r="H863" s="338"/>
      <c r="I863" s="338"/>
      <c r="J863" s="338"/>
    </row>
    <row r="864" spans="1:10" ht="15">
      <c r="A864" s="338"/>
      <c r="B864" s="338"/>
      <c r="C864" s="338"/>
      <c r="D864" s="338"/>
      <c r="E864" s="339"/>
      <c r="F864" s="353"/>
      <c r="G864" s="339"/>
      <c r="H864" s="338"/>
      <c r="I864" s="338"/>
      <c r="J864" s="338"/>
    </row>
    <row r="865" spans="1:10" ht="15">
      <c r="A865" s="338"/>
      <c r="B865" s="338"/>
      <c r="C865" s="338"/>
      <c r="D865" s="338"/>
      <c r="E865" s="339"/>
      <c r="F865" s="353"/>
      <c r="G865" s="339"/>
      <c r="H865" s="338"/>
      <c r="I865" s="338"/>
      <c r="J865" s="338"/>
    </row>
    <row r="866" spans="1:10" ht="15">
      <c r="A866" s="338"/>
      <c r="B866" s="338"/>
      <c r="C866" s="338"/>
      <c r="D866" s="338"/>
      <c r="E866" s="339"/>
      <c r="F866" s="353"/>
      <c r="G866" s="339"/>
      <c r="H866" s="338"/>
      <c r="I866" s="338"/>
      <c r="J866" s="338"/>
    </row>
    <row r="867" spans="1:10" ht="15">
      <c r="A867" s="338"/>
      <c r="B867" s="338"/>
      <c r="C867" s="338"/>
      <c r="D867" s="338"/>
      <c r="E867" s="339"/>
      <c r="F867" s="353"/>
      <c r="G867" s="339"/>
      <c r="H867" s="338"/>
      <c r="I867" s="338"/>
      <c r="J867" s="338"/>
    </row>
    <row r="868" spans="1:10" ht="15">
      <c r="A868" s="338"/>
      <c r="B868" s="338"/>
      <c r="C868" s="338"/>
      <c r="D868" s="338"/>
      <c r="E868" s="339"/>
      <c r="F868" s="353"/>
      <c r="G868" s="339"/>
      <c r="H868" s="338"/>
      <c r="I868" s="338"/>
      <c r="J868" s="338"/>
    </row>
    <row r="869" spans="1:10" ht="15">
      <c r="A869" s="338"/>
      <c r="B869" s="338"/>
      <c r="C869" s="338"/>
      <c r="D869" s="338"/>
      <c r="E869" s="339"/>
      <c r="F869" s="353"/>
      <c r="G869" s="339"/>
      <c r="H869" s="338"/>
      <c r="I869" s="338"/>
      <c r="J869" s="338"/>
    </row>
    <row r="870" spans="1:10" ht="15">
      <c r="A870" s="338"/>
      <c r="B870" s="338"/>
      <c r="C870" s="338"/>
      <c r="D870" s="338"/>
      <c r="E870" s="339"/>
      <c r="F870" s="353"/>
      <c r="G870" s="339"/>
      <c r="H870" s="338"/>
      <c r="I870" s="338"/>
      <c r="J870" s="338"/>
    </row>
    <row r="871" spans="1:10" ht="15">
      <c r="A871" s="338"/>
      <c r="B871" s="338"/>
      <c r="C871" s="338"/>
      <c r="D871" s="338"/>
      <c r="E871" s="339"/>
      <c r="F871" s="353"/>
      <c r="G871" s="339"/>
      <c r="H871" s="338"/>
      <c r="I871" s="338"/>
      <c r="J871" s="338"/>
    </row>
    <row r="872" spans="1:10" ht="15">
      <c r="A872" s="338"/>
      <c r="B872" s="338"/>
      <c r="C872" s="338"/>
      <c r="D872" s="338"/>
      <c r="E872" s="339"/>
      <c r="F872" s="353"/>
      <c r="G872" s="339"/>
      <c r="H872" s="338"/>
      <c r="I872" s="338"/>
      <c r="J872" s="338"/>
    </row>
    <row r="873" spans="1:10" ht="15">
      <c r="A873" s="338"/>
      <c r="B873" s="338"/>
      <c r="C873" s="338"/>
      <c r="D873" s="338"/>
      <c r="E873" s="339"/>
      <c r="F873" s="353"/>
      <c r="G873" s="339"/>
      <c r="H873" s="338"/>
      <c r="I873" s="338"/>
      <c r="J873" s="338"/>
    </row>
    <row r="874" spans="1:10" ht="15">
      <c r="A874" s="338"/>
      <c r="B874" s="338"/>
      <c r="C874" s="338"/>
      <c r="D874" s="338"/>
      <c r="E874" s="339"/>
      <c r="F874" s="353"/>
      <c r="G874" s="339"/>
      <c r="H874" s="338"/>
      <c r="I874" s="338"/>
      <c r="J874" s="338"/>
    </row>
    <row r="875" spans="1:10" ht="15">
      <c r="A875" s="338"/>
      <c r="B875" s="338"/>
      <c r="C875" s="338"/>
      <c r="D875" s="338"/>
      <c r="E875" s="339"/>
      <c r="F875" s="353"/>
      <c r="G875" s="339"/>
      <c r="H875" s="338"/>
      <c r="I875" s="338"/>
      <c r="J875" s="338"/>
    </row>
    <row r="876" spans="1:10" ht="15">
      <c r="A876" s="338"/>
      <c r="B876" s="338"/>
      <c r="C876" s="338"/>
      <c r="D876" s="338"/>
      <c r="E876" s="339"/>
      <c r="F876" s="353"/>
      <c r="G876" s="339"/>
      <c r="H876" s="338"/>
      <c r="I876" s="338"/>
      <c r="J876" s="338"/>
    </row>
    <row r="877" spans="1:10" ht="15">
      <c r="A877" s="338"/>
      <c r="B877" s="338"/>
      <c r="C877" s="338"/>
      <c r="D877" s="338"/>
      <c r="E877" s="339"/>
      <c r="F877" s="353"/>
      <c r="G877" s="339"/>
      <c r="H877" s="338"/>
      <c r="I877" s="338"/>
      <c r="J877" s="338"/>
    </row>
    <row r="878" spans="1:10" ht="15">
      <c r="A878" s="338"/>
      <c r="B878" s="338"/>
      <c r="C878" s="338"/>
      <c r="D878" s="338"/>
      <c r="E878" s="339"/>
      <c r="F878" s="353"/>
      <c r="G878" s="339"/>
      <c r="H878" s="338"/>
      <c r="I878" s="338"/>
      <c r="J878" s="338"/>
    </row>
    <row r="879" spans="1:10" ht="15">
      <c r="A879" s="338"/>
      <c r="B879" s="338"/>
      <c r="C879" s="338"/>
      <c r="D879" s="338"/>
      <c r="E879" s="339"/>
      <c r="F879" s="353"/>
      <c r="G879" s="339"/>
      <c r="H879" s="338"/>
      <c r="I879" s="338"/>
      <c r="J879" s="338"/>
    </row>
    <row r="880" spans="1:10" ht="15">
      <c r="A880" s="338"/>
      <c r="B880" s="338"/>
      <c r="C880" s="338"/>
      <c r="D880" s="338"/>
      <c r="E880" s="339"/>
      <c r="F880" s="353"/>
      <c r="G880" s="339"/>
      <c r="H880" s="338"/>
      <c r="I880" s="338"/>
      <c r="J880" s="338"/>
    </row>
    <row r="881" spans="1:10" ht="15">
      <c r="A881" s="338"/>
      <c r="B881" s="338"/>
      <c r="C881" s="338"/>
      <c r="D881" s="338"/>
      <c r="E881" s="339"/>
      <c r="F881" s="353"/>
      <c r="G881" s="339"/>
      <c r="H881" s="338"/>
      <c r="I881" s="338"/>
      <c r="J881" s="338"/>
    </row>
    <row r="882" spans="1:10" ht="15">
      <c r="A882" s="338"/>
      <c r="B882" s="338"/>
      <c r="C882" s="338"/>
      <c r="D882" s="338"/>
      <c r="E882" s="339"/>
      <c r="F882" s="353"/>
      <c r="G882" s="339"/>
      <c r="H882" s="338"/>
      <c r="I882" s="338"/>
      <c r="J882" s="338"/>
    </row>
    <row r="883" spans="1:10" ht="15">
      <c r="A883" s="338"/>
      <c r="B883" s="338"/>
      <c r="C883" s="338"/>
      <c r="D883" s="338"/>
      <c r="E883" s="339"/>
      <c r="F883" s="353"/>
      <c r="G883" s="339"/>
      <c r="H883" s="338"/>
      <c r="I883" s="338"/>
      <c r="J883" s="338"/>
    </row>
    <row r="884" spans="1:10" ht="15">
      <c r="A884" s="338"/>
      <c r="B884" s="338"/>
      <c r="C884" s="338"/>
      <c r="D884" s="338"/>
      <c r="E884" s="339"/>
      <c r="F884" s="353"/>
      <c r="G884" s="339"/>
      <c r="H884" s="338"/>
      <c r="I884" s="338"/>
      <c r="J884" s="338"/>
    </row>
    <row r="885" spans="1:10" ht="15">
      <c r="A885" s="338"/>
      <c r="B885" s="338"/>
      <c r="C885" s="338"/>
      <c r="D885" s="338"/>
      <c r="E885" s="339"/>
      <c r="F885" s="353"/>
      <c r="G885" s="339"/>
      <c r="H885" s="338"/>
      <c r="I885" s="338"/>
      <c r="J885" s="338"/>
    </row>
    <row r="886" spans="1:10" ht="15">
      <c r="A886" s="338"/>
      <c r="B886" s="338"/>
      <c r="C886" s="338"/>
      <c r="D886" s="338"/>
      <c r="E886" s="339"/>
      <c r="F886" s="353"/>
      <c r="G886" s="339"/>
      <c r="H886" s="338"/>
      <c r="I886" s="338"/>
      <c r="J886" s="338"/>
    </row>
    <row r="887" spans="1:10" ht="15">
      <c r="A887" s="338"/>
      <c r="B887" s="338"/>
      <c r="C887" s="338"/>
      <c r="D887" s="338"/>
      <c r="E887" s="339"/>
      <c r="F887" s="353"/>
      <c r="G887" s="339"/>
      <c r="H887" s="338"/>
      <c r="I887" s="338"/>
      <c r="J887" s="338"/>
    </row>
    <row r="888" spans="1:10" ht="15">
      <c r="A888" s="338"/>
      <c r="B888" s="338"/>
      <c r="C888" s="338"/>
      <c r="D888" s="338"/>
      <c r="E888" s="339"/>
      <c r="F888" s="353"/>
      <c r="G888" s="339"/>
      <c r="H888" s="338"/>
      <c r="I888" s="338"/>
      <c r="J888" s="338"/>
    </row>
    <row r="889" spans="1:10" ht="15">
      <c r="A889" s="338"/>
      <c r="B889" s="338"/>
      <c r="C889" s="338"/>
      <c r="D889" s="338"/>
      <c r="E889" s="339"/>
      <c r="F889" s="353"/>
      <c r="G889" s="339"/>
      <c r="H889" s="338"/>
      <c r="I889" s="338"/>
      <c r="J889" s="338"/>
    </row>
    <row r="890" spans="1:10" ht="15">
      <c r="A890" s="338"/>
      <c r="B890" s="338"/>
      <c r="C890" s="338"/>
      <c r="D890" s="338"/>
      <c r="E890" s="339"/>
      <c r="F890" s="353"/>
      <c r="G890" s="339"/>
      <c r="H890" s="338"/>
      <c r="I890" s="338"/>
      <c r="J890" s="338"/>
    </row>
    <row r="891" spans="1:10" ht="15">
      <c r="A891" s="338"/>
      <c r="B891" s="338"/>
      <c r="C891" s="338"/>
      <c r="D891" s="338"/>
      <c r="E891" s="339"/>
      <c r="F891" s="353"/>
      <c r="G891" s="339"/>
      <c r="H891" s="338"/>
      <c r="I891" s="338"/>
      <c r="J891" s="338"/>
    </row>
    <row r="892" spans="1:10" ht="15">
      <c r="A892" s="338"/>
      <c r="B892" s="338"/>
      <c r="C892" s="338"/>
      <c r="D892" s="338"/>
      <c r="E892" s="339"/>
      <c r="F892" s="353"/>
      <c r="G892" s="339"/>
      <c r="H892" s="338"/>
      <c r="I892" s="338"/>
      <c r="J892" s="338"/>
    </row>
    <row r="893" spans="1:10" ht="15">
      <c r="A893" s="338"/>
      <c r="B893" s="338"/>
      <c r="C893" s="338"/>
      <c r="D893" s="338"/>
      <c r="E893" s="339"/>
      <c r="F893" s="353"/>
      <c r="G893" s="339"/>
      <c r="H893" s="338"/>
      <c r="I893" s="338"/>
      <c r="J893" s="338"/>
    </row>
    <row r="894" spans="1:10" ht="15">
      <c r="A894" s="338"/>
      <c r="B894" s="338"/>
      <c r="C894" s="338"/>
      <c r="D894" s="338"/>
      <c r="E894" s="339"/>
      <c r="F894" s="353"/>
      <c r="G894" s="339"/>
      <c r="H894" s="338"/>
      <c r="I894" s="338"/>
      <c r="J894" s="338"/>
    </row>
    <row r="895" spans="1:10" ht="15">
      <c r="A895" s="338"/>
      <c r="B895" s="338"/>
      <c r="C895" s="338"/>
      <c r="D895" s="338"/>
      <c r="E895" s="339"/>
      <c r="F895" s="353"/>
      <c r="G895" s="339"/>
      <c r="H895" s="338"/>
      <c r="I895" s="338"/>
      <c r="J895" s="338"/>
    </row>
    <row r="896" spans="1:10" ht="15">
      <c r="A896" s="338"/>
      <c r="B896" s="338"/>
      <c r="C896" s="338"/>
      <c r="D896" s="338"/>
      <c r="E896" s="339"/>
      <c r="F896" s="353"/>
      <c r="G896" s="339"/>
      <c r="H896" s="338"/>
      <c r="I896" s="338"/>
      <c r="J896" s="338"/>
    </row>
    <row r="897" spans="1:10" ht="15">
      <c r="A897" s="338"/>
      <c r="B897" s="338"/>
      <c r="C897" s="338"/>
      <c r="D897" s="338"/>
      <c r="E897" s="339"/>
      <c r="F897" s="353"/>
      <c r="G897" s="339"/>
      <c r="H897" s="338"/>
      <c r="I897" s="338"/>
      <c r="J897" s="338"/>
    </row>
    <row r="898" spans="1:10" ht="15">
      <c r="A898" s="338"/>
      <c r="B898" s="338"/>
      <c r="C898" s="338"/>
      <c r="D898" s="338"/>
      <c r="E898" s="339"/>
      <c r="F898" s="353"/>
      <c r="G898" s="339"/>
      <c r="H898" s="338"/>
      <c r="I898" s="338"/>
      <c r="J898" s="338"/>
    </row>
    <row r="899" spans="1:10" ht="15">
      <c r="A899" s="338"/>
      <c r="B899" s="338"/>
      <c r="C899" s="338"/>
      <c r="D899" s="338"/>
      <c r="E899" s="339"/>
      <c r="F899" s="353"/>
      <c r="G899" s="339"/>
      <c r="H899" s="338"/>
      <c r="I899" s="338"/>
      <c r="J899" s="338"/>
    </row>
    <row r="900" spans="1:10" ht="15">
      <c r="A900" s="338"/>
      <c r="B900" s="338"/>
      <c r="C900" s="338"/>
      <c r="D900" s="338"/>
      <c r="E900" s="339"/>
      <c r="F900" s="353"/>
      <c r="G900" s="339"/>
      <c r="H900" s="338"/>
      <c r="I900" s="338"/>
      <c r="J900" s="338"/>
    </row>
    <row r="901" spans="1:10" ht="15">
      <c r="A901" s="338"/>
      <c r="B901" s="338"/>
      <c r="C901" s="338"/>
      <c r="D901" s="338"/>
      <c r="E901" s="339"/>
      <c r="F901" s="353"/>
      <c r="G901" s="339"/>
      <c r="H901" s="338"/>
      <c r="I901" s="338"/>
      <c r="J901" s="338"/>
    </row>
    <row r="902" spans="1:10" ht="15">
      <c r="A902" s="338"/>
      <c r="B902" s="338"/>
      <c r="C902" s="338"/>
      <c r="D902" s="338"/>
      <c r="E902" s="339"/>
      <c r="F902" s="353"/>
      <c r="G902" s="339"/>
      <c r="H902" s="338"/>
      <c r="I902" s="338"/>
      <c r="J902" s="338"/>
    </row>
    <row r="903" spans="1:10" ht="15">
      <c r="A903" s="338"/>
      <c r="B903" s="338"/>
      <c r="C903" s="338"/>
      <c r="D903" s="338"/>
      <c r="E903" s="339"/>
      <c r="F903" s="353"/>
      <c r="G903" s="339"/>
      <c r="H903" s="338"/>
      <c r="I903" s="338"/>
      <c r="J903" s="338"/>
    </row>
    <row r="904" spans="1:10" ht="15">
      <c r="A904" s="338"/>
      <c r="B904" s="338"/>
      <c r="C904" s="338"/>
      <c r="D904" s="338"/>
      <c r="E904" s="339"/>
      <c r="F904" s="353"/>
      <c r="G904" s="339"/>
      <c r="H904" s="338"/>
      <c r="I904" s="338"/>
      <c r="J904" s="338"/>
    </row>
    <row r="905" spans="1:10" ht="15">
      <c r="A905" s="338"/>
      <c r="B905" s="338"/>
      <c r="C905" s="338"/>
      <c r="D905" s="338"/>
      <c r="E905" s="339"/>
      <c r="F905" s="353"/>
      <c r="G905" s="339"/>
      <c r="H905" s="338"/>
      <c r="I905" s="338"/>
      <c r="J905" s="338"/>
    </row>
    <row r="906" spans="1:10" ht="15">
      <c r="A906" s="338"/>
      <c r="B906" s="338"/>
      <c r="C906" s="338"/>
      <c r="D906" s="338"/>
      <c r="E906" s="339"/>
      <c r="F906" s="353"/>
      <c r="G906" s="339"/>
      <c r="H906" s="338"/>
      <c r="I906" s="338"/>
      <c r="J906" s="338"/>
    </row>
    <row r="907" spans="1:10" ht="15">
      <c r="A907" s="338"/>
      <c r="B907" s="338"/>
      <c r="C907" s="338"/>
      <c r="D907" s="338"/>
      <c r="E907" s="339"/>
      <c r="F907" s="353"/>
      <c r="G907" s="339"/>
      <c r="H907" s="338"/>
      <c r="I907" s="338"/>
      <c r="J907" s="338"/>
    </row>
    <row r="908" spans="1:10" ht="15">
      <c r="A908" s="338"/>
      <c r="B908" s="338"/>
      <c r="C908" s="338"/>
      <c r="D908" s="338"/>
      <c r="E908" s="339"/>
      <c r="F908" s="353"/>
      <c r="G908" s="339"/>
      <c r="H908" s="338"/>
      <c r="I908" s="338"/>
      <c r="J908" s="338"/>
    </row>
    <row r="909" spans="1:10" ht="15">
      <c r="A909" s="338"/>
      <c r="B909" s="338"/>
      <c r="C909" s="338"/>
      <c r="D909" s="338"/>
      <c r="E909" s="339"/>
      <c r="F909" s="353"/>
      <c r="G909" s="339"/>
      <c r="H909" s="338"/>
      <c r="I909" s="338"/>
      <c r="J909" s="338"/>
    </row>
    <row r="910" spans="1:10" ht="15">
      <c r="A910" s="338"/>
      <c r="B910" s="338"/>
      <c r="C910" s="338"/>
      <c r="D910" s="338"/>
      <c r="E910" s="339"/>
      <c r="F910" s="353"/>
      <c r="G910" s="339"/>
      <c r="H910" s="338"/>
      <c r="I910" s="338"/>
      <c r="J910" s="338"/>
    </row>
    <row r="911" spans="1:10" ht="15">
      <c r="A911" s="338"/>
      <c r="B911" s="338"/>
      <c r="C911" s="338"/>
      <c r="D911" s="338"/>
      <c r="E911" s="339"/>
      <c r="F911" s="353"/>
      <c r="G911" s="339"/>
      <c r="H911" s="338"/>
      <c r="I911" s="338"/>
      <c r="J911" s="338"/>
    </row>
    <row r="912" spans="1:10" ht="15">
      <c r="A912" s="338"/>
      <c r="B912" s="338"/>
      <c r="C912" s="338"/>
      <c r="D912" s="338"/>
      <c r="E912" s="339"/>
      <c r="F912" s="353"/>
      <c r="G912" s="339"/>
      <c r="H912" s="338"/>
      <c r="I912" s="338"/>
      <c r="J912" s="338"/>
    </row>
    <row r="913" spans="1:10" ht="15">
      <c r="A913" s="338"/>
      <c r="B913" s="338"/>
      <c r="C913" s="338"/>
      <c r="D913" s="338"/>
      <c r="E913" s="339"/>
      <c r="F913" s="353"/>
      <c r="G913" s="339"/>
      <c r="H913" s="338"/>
      <c r="I913" s="338"/>
      <c r="J913" s="338"/>
    </row>
    <row r="914" spans="1:10" ht="15">
      <c r="A914" s="338"/>
      <c r="B914" s="338"/>
      <c r="C914" s="338"/>
      <c r="D914" s="338"/>
      <c r="E914" s="339"/>
      <c r="F914" s="353"/>
      <c r="G914" s="339"/>
      <c r="H914" s="338"/>
      <c r="I914" s="338"/>
      <c r="J914" s="338"/>
    </row>
    <row r="915" spans="1:10" ht="15">
      <c r="A915" s="338"/>
      <c r="B915" s="338"/>
      <c r="C915" s="338"/>
      <c r="D915" s="338"/>
      <c r="E915" s="339"/>
      <c r="F915" s="353"/>
      <c r="G915" s="339"/>
      <c r="H915" s="338"/>
      <c r="I915" s="338"/>
      <c r="J915" s="338"/>
    </row>
    <row r="916" spans="1:10" ht="15">
      <c r="A916" s="338"/>
      <c r="B916" s="338"/>
      <c r="C916" s="338"/>
      <c r="D916" s="338"/>
      <c r="E916" s="339"/>
      <c r="F916" s="353"/>
      <c r="G916" s="339"/>
      <c r="H916" s="338"/>
      <c r="I916" s="338"/>
      <c r="J916" s="338"/>
    </row>
    <row r="917" spans="1:10" ht="15">
      <c r="A917" s="338"/>
      <c r="B917" s="338"/>
      <c r="C917" s="338"/>
      <c r="D917" s="338"/>
      <c r="E917" s="339"/>
      <c r="F917" s="353"/>
      <c r="G917" s="339"/>
      <c r="H917" s="338"/>
      <c r="I917" s="338"/>
      <c r="J917" s="338"/>
    </row>
    <row r="918" spans="1:10" ht="15">
      <c r="A918" s="338"/>
      <c r="B918" s="338"/>
      <c r="C918" s="338"/>
      <c r="D918" s="338"/>
      <c r="E918" s="339"/>
      <c r="F918" s="353"/>
      <c r="G918" s="339"/>
      <c r="H918" s="338"/>
      <c r="I918" s="338"/>
      <c r="J918" s="338"/>
    </row>
    <row r="919" spans="1:10" ht="15">
      <c r="A919" s="338"/>
      <c r="B919" s="338"/>
      <c r="C919" s="338"/>
      <c r="D919" s="338"/>
      <c r="E919" s="339"/>
      <c r="F919" s="353"/>
      <c r="G919" s="339"/>
      <c r="H919" s="338"/>
      <c r="I919" s="338"/>
      <c r="J919" s="338"/>
    </row>
    <row r="920" spans="1:10" ht="15">
      <c r="A920" s="338"/>
      <c r="B920" s="338"/>
      <c r="C920" s="338"/>
      <c r="D920" s="338"/>
      <c r="E920" s="339"/>
      <c r="F920" s="353"/>
      <c r="G920" s="339"/>
      <c r="H920" s="338"/>
      <c r="I920" s="338"/>
      <c r="J920" s="338"/>
    </row>
    <row r="921" spans="1:10" ht="15">
      <c r="A921" s="338"/>
      <c r="B921" s="338"/>
      <c r="C921" s="338"/>
      <c r="D921" s="338"/>
      <c r="E921" s="339"/>
      <c r="F921" s="353"/>
      <c r="G921" s="339"/>
      <c r="H921" s="338"/>
      <c r="I921" s="338"/>
      <c r="J921" s="338"/>
    </row>
    <row r="922" spans="1:10" ht="15">
      <c r="A922" s="338"/>
      <c r="B922" s="338"/>
      <c r="C922" s="338"/>
      <c r="D922" s="338"/>
      <c r="E922" s="339"/>
      <c r="F922" s="353"/>
      <c r="G922" s="339"/>
      <c r="H922" s="338"/>
      <c r="I922" s="338"/>
      <c r="J922" s="338"/>
    </row>
    <row r="923" spans="1:10" ht="15">
      <c r="A923" s="338"/>
      <c r="B923" s="338"/>
      <c r="C923" s="338"/>
      <c r="D923" s="338"/>
      <c r="E923" s="339"/>
      <c r="F923" s="353"/>
      <c r="G923" s="339"/>
      <c r="H923" s="338"/>
      <c r="I923" s="338"/>
      <c r="J923" s="338"/>
    </row>
    <row r="924" spans="1:10" ht="15">
      <c r="A924" s="338"/>
      <c r="B924" s="338"/>
      <c r="C924" s="338"/>
      <c r="D924" s="338"/>
      <c r="E924" s="339"/>
      <c r="F924" s="353"/>
      <c r="G924" s="339"/>
      <c r="H924" s="338"/>
      <c r="I924" s="338"/>
      <c r="J924" s="338"/>
    </row>
    <row r="925" spans="1:10" ht="15">
      <c r="A925" s="338"/>
      <c r="B925" s="338"/>
      <c r="C925" s="338"/>
      <c r="D925" s="338"/>
      <c r="E925" s="339"/>
      <c r="F925" s="353"/>
      <c r="G925" s="339"/>
      <c r="H925" s="338"/>
      <c r="I925" s="338"/>
      <c r="J925" s="338"/>
    </row>
    <row r="926" spans="1:10" ht="15">
      <c r="A926" s="338"/>
      <c r="B926" s="338"/>
      <c r="C926" s="338"/>
      <c r="D926" s="338"/>
      <c r="E926" s="339"/>
      <c r="F926" s="353"/>
      <c r="G926" s="339"/>
      <c r="H926" s="338"/>
      <c r="I926" s="338"/>
      <c r="J926" s="338"/>
    </row>
    <row r="927" spans="1:10" ht="15">
      <c r="A927" s="338"/>
      <c r="B927" s="338"/>
      <c r="C927" s="338"/>
      <c r="D927" s="338"/>
      <c r="E927" s="339"/>
      <c r="F927" s="353"/>
      <c r="G927" s="339"/>
      <c r="H927" s="338"/>
      <c r="I927" s="338"/>
      <c r="J927" s="338"/>
    </row>
    <row r="928" spans="1:10" ht="15">
      <c r="A928" s="338"/>
      <c r="B928" s="338"/>
      <c r="C928" s="338"/>
      <c r="D928" s="338"/>
      <c r="E928" s="339"/>
      <c r="F928" s="353"/>
      <c r="G928" s="339"/>
      <c r="H928" s="338"/>
      <c r="I928" s="338"/>
      <c r="J928" s="338"/>
    </row>
    <row r="929" spans="1:10" ht="15">
      <c r="A929" s="338"/>
      <c r="B929" s="338"/>
      <c r="C929" s="338"/>
      <c r="D929" s="338"/>
      <c r="E929" s="339"/>
      <c r="F929" s="353"/>
      <c r="G929" s="339"/>
      <c r="H929" s="338"/>
      <c r="I929" s="338"/>
      <c r="J929" s="338"/>
    </row>
    <row r="930" spans="1:10" ht="15">
      <c r="A930" s="338"/>
      <c r="B930" s="338"/>
      <c r="C930" s="338"/>
      <c r="D930" s="338"/>
      <c r="E930" s="339"/>
      <c r="F930" s="353"/>
      <c r="G930" s="339"/>
      <c r="H930" s="338"/>
      <c r="I930" s="338"/>
      <c r="J930" s="338"/>
    </row>
    <row r="931" spans="1:10" ht="15">
      <c r="A931" s="338"/>
      <c r="B931" s="338"/>
      <c r="C931" s="338"/>
      <c r="D931" s="338"/>
      <c r="E931" s="339"/>
      <c r="F931" s="353"/>
      <c r="G931" s="339"/>
      <c r="H931" s="338"/>
      <c r="I931" s="338"/>
      <c r="J931" s="338"/>
    </row>
    <row r="932" spans="1:10" ht="15">
      <c r="A932" s="338"/>
      <c r="B932" s="338"/>
      <c r="C932" s="338"/>
      <c r="D932" s="338"/>
      <c r="E932" s="339"/>
      <c r="F932" s="353"/>
      <c r="G932" s="339"/>
      <c r="H932" s="338"/>
      <c r="I932" s="338"/>
      <c r="J932" s="338"/>
    </row>
    <row r="933" spans="1:10" ht="15">
      <c r="A933" s="338"/>
      <c r="B933" s="338"/>
      <c r="C933" s="338"/>
      <c r="D933" s="338"/>
      <c r="E933" s="339"/>
      <c r="F933" s="353"/>
      <c r="G933" s="339"/>
      <c r="H933" s="338"/>
      <c r="I933" s="338"/>
      <c r="J933" s="338"/>
    </row>
    <row r="934" spans="1:10" ht="15">
      <c r="A934" s="338"/>
      <c r="B934" s="338"/>
      <c r="C934" s="338"/>
      <c r="D934" s="338"/>
      <c r="E934" s="339"/>
      <c r="F934" s="353"/>
      <c r="G934" s="339"/>
      <c r="H934" s="338"/>
      <c r="I934" s="338"/>
      <c r="J934" s="338"/>
    </row>
    <row r="935" spans="1:10" ht="15">
      <c r="A935" s="338"/>
      <c r="B935" s="338"/>
      <c r="C935" s="338"/>
      <c r="D935" s="338"/>
      <c r="E935" s="339"/>
      <c r="F935" s="353"/>
      <c r="G935" s="339"/>
      <c r="H935" s="338"/>
      <c r="I935" s="338"/>
      <c r="J935" s="338"/>
    </row>
    <row r="936" spans="1:10" ht="15">
      <c r="A936" s="338"/>
      <c r="B936" s="338"/>
      <c r="C936" s="338"/>
      <c r="D936" s="338"/>
      <c r="E936" s="339"/>
      <c r="F936" s="353"/>
      <c r="G936" s="339"/>
      <c r="H936" s="338"/>
      <c r="I936" s="338"/>
      <c r="J936" s="338"/>
    </row>
    <row r="937" spans="1:10" ht="15">
      <c r="A937" s="338"/>
      <c r="B937" s="338"/>
      <c r="C937" s="338"/>
      <c r="D937" s="338"/>
      <c r="E937" s="339"/>
      <c r="F937" s="353"/>
      <c r="G937" s="339"/>
      <c r="H937" s="338"/>
      <c r="I937" s="338"/>
      <c r="J937" s="338"/>
    </row>
    <row r="938" spans="1:10" ht="15">
      <c r="A938" s="338"/>
      <c r="B938" s="338"/>
      <c r="C938" s="338"/>
      <c r="D938" s="338"/>
      <c r="E938" s="339"/>
      <c r="F938" s="353"/>
      <c r="G938" s="339"/>
      <c r="H938" s="338"/>
      <c r="I938" s="338"/>
      <c r="J938" s="338"/>
    </row>
    <row r="939" spans="1:10" ht="15">
      <c r="A939" s="338"/>
      <c r="B939" s="338"/>
      <c r="C939" s="338"/>
      <c r="D939" s="338"/>
      <c r="E939" s="339"/>
      <c r="F939" s="353"/>
      <c r="G939" s="339"/>
      <c r="H939" s="338"/>
      <c r="I939" s="338"/>
      <c r="J939" s="338"/>
    </row>
    <row r="940" spans="1:10" ht="15">
      <c r="A940" s="338"/>
      <c r="B940" s="338"/>
      <c r="C940" s="338"/>
      <c r="D940" s="338"/>
      <c r="E940" s="339"/>
      <c r="F940" s="353"/>
      <c r="G940" s="339"/>
      <c r="H940" s="338"/>
      <c r="I940" s="338"/>
      <c r="J940" s="338"/>
    </row>
    <row r="941" spans="1:10" ht="15">
      <c r="A941" s="338"/>
      <c r="B941" s="338"/>
      <c r="C941" s="338"/>
      <c r="D941" s="338"/>
      <c r="E941" s="339"/>
      <c r="F941" s="353"/>
      <c r="G941" s="339"/>
      <c r="H941" s="338"/>
      <c r="I941" s="338"/>
      <c r="J941" s="338"/>
    </row>
    <row r="942" spans="1:10" ht="15">
      <c r="A942" s="338"/>
      <c r="B942" s="338"/>
      <c r="C942" s="338"/>
      <c r="D942" s="338"/>
      <c r="E942" s="339"/>
      <c r="F942" s="353"/>
      <c r="G942" s="339"/>
      <c r="H942" s="338"/>
      <c r="I942" s="338"/>
      <c r="J942" s="338"/>
    </row>
    <row r="943" spans="1:10" ht="15">
      <c r="A943" s="338"/>
      <c r="B943" s="338"/>
      <c r="C943" s="338"/>
      <c r="D943" s="338"/>
      <c r="E943" s="339"/>
      <c r="F943" s="353"/>
      <c r="G943" s="339"/>
      <c r="H943" s="338"/>
      <c r="I943" s="338"/>
      <c r="J943" s="338"/>
    </row>
    <row r="944" spans="1:10" ht="15">
      <c r="A944" s="338"/>
      <c r="B944" s="338"/>
      <c r="C944" s="338"/>
      <c r="D944" s="338"/>
      <c r="E944" s="339"/>
      <c r="F944" s="353"/>
      <c r="G944" s="339"/>
      <c r="H944" s="338"/>
      <c r="I944" s="338"/>
      <c r="J944" s="338"/>
    </row>
    <row r="945" spans="1:10" ht="15">
      <c r="A945" s="338"/>
      <c r="B945" s="338"/>
      <c r="C945" s="338"/>
      <c r="D945" s="338"/>
      <c r="E945" s="339"/>
      <c r="F945" s="353"/>
      <c r="G945" s="339"/>
      <c r="H945" s="338"/>
      <c r="I945" s="338"/>
      <c r="J945" s="338"/>
    </row>
    <row r="946" spans="1:10" ht="15">
      <c r="A946" s="338"/>
      <c r="B946" s="338"/>
      <c r="C946" s="338"/>
      <c r="D946" s="338"/>
      <c r="E946" s="339"/>
      <c r="F946" s="353"/>
      <c r="G946" s="339"/>
      <c r="H946" s="338"/>
      <c r="I946" s="338"/>
      <c r="J946" s="338"/>
    </row>
    <row r="947" spans="1:10" ht="15">
      <c r="A947" s="338"/>
      <c r="B947" s="338"/>
      <c r="C947" s="338"/>
      <c r="D947" s="338"/>
      <c r="E947" s="339"/>
      <c r="F947" s="353"/>
      <c r="G947" s="339"/>
      <c r="H947" s="338"/>
      <c r="I947" s="338"/>
      <c r="J947" s="338"/>
    </row>
    <row r="948" spans="1:10" ht="15">
      <c r="A948" s="338"/>
      <c r="B948" s="338"/>
      <c r="C948" s="338"/>
      <c r="D948" s="338"/>
      <c r="E948" s="339"/>
      <c r="F948" s="353"/>
      <c r="G948" s="339"/>
      <c r="H948" s="338"/>
      <c r="I948" s="338"/>
      <c r="J948" s="338"/>
    </row>
    <row r="949" spans="1:10" ht="15">
      <c r="A949" s="338"/>
      <c r="B949" s="338"/>
      <c r="C949" s="338"/>
      <c r="D949" s="338"/>
      <c r="E949" s="339"/>
      <c r="F949" s="353"/>
      <c r="G949" s="339"/>
      <c r="H949" s="338"/>
      <c r="I949" s="338"/>
      <c r="J949" s="338"/>
    </row>
    <row r="950" spans="1:10" ht="15">
      <c r="A950" s="338"/>
      <c r="B950" s="338"/>
      <c r="C950" s="338"/>
      <c r="D950" s="338"/>
      <c r="E950" s="339"/>
      <c r="F950" s="353"/>
      <c r="G950" s="339"/>
      <c r="H950" s="338"/>
      <c r="I950" s="338"/>
      <c r="J950" s="338"/>
    </row>
    <row r="951" spans="1:10" ht="15">
      <c r="A951" s="338"/>
      <c r="B951" s="338"/>
      <c r="C951" s="338"/>
      <c r="D951" s="338"/>
      <c r="E951" s="339"/>
      <c r="F951" s="353"/>
      <c r="G951" s="339"/>
      <c r="H951" s="338"/>
      <c r="I951" s="338"/>
      <c r="J951" s="338"/>
    </row>
    <row r="952" spans="1:10" ht="15">
      <c r="A952" s="338"/>
      <c r="B952" s="338"/>
      <c r="C952" s="338"/>
      <c r="D952" s="338"/>
      <c r="E952" s="339"/>
      <c r="F952" s="353"/>
      <c r="G952" s="339"/>
      <c r="H952" s="338"/>
      <c r="I952" s="338"/>
      <c r="J952" s="338"/>
    </row>
    <row r="953" spans="1:10" ht="15">
      <c r="A953" s="338"/>
      <c r="B953" s="338"/>
      <c r="C953" s="338"/>
      <c r="D953" s="338"/>
      <c r="E953" s="339"/>
      <c r="F953" s="353"/>
      <c r="G953" s="339"/>
      <c r="H953" s="338"/>
      <c r="I953" s="338"/>
      <c r="J953" s="338"/>
    </row>
    <row r="954" spans="1:10" ht="15">
      <c r="A954" s="338"/>
      <c r="B954" s="338"/>
      <c r="C954" s="338"/>
      <c r="D954" s="338"/>
      <c r="E954" s="339"/>
      <c r="F954" s="353"/>
      <c r="G954" s="339"/>
      <c r="H954" s="338"/>
      <c r="I954" s="338"/>
      <c r="J954" s="338"/>
    </row>
    <row r="955" spans="1:10" ht="15">
      <c r="A955" s="338"/>
      <c r="B955" s="338"/>
      <c r="C955" s="338"/>
      <c r="D955" s="338"/>
      <c r="E955" s="339"/>
      <c r="F955" s="353"/>
      <c r="G955" s="339"/>
      <c r="H955" s="338"/>
      <c r="I955" s="338"/>
      <c r="J955" s="338"/>
    </row>
    <row r="956" spans="1:10" ht="15">
      <c r="A956" s="338"/>
      <c r="B956" s="338"/>
      <c r="C956" s="338"/>
      <c r="D956" s="338"/>
      <c r="E956" s="339"/>
      <c r="F956" s="353"/>
      <c r="G956" s="339"/>
      <c r="H956" s="338"/>
      <c r="I956" s="338"/>
      <c r="J956" s="338"/>
    </row>
    <row r="957" spans="1:10" ht="15">
      <c r="A957" s="338"/>
      <c r="B957" s="338"/>
      <c r="C957" s="338"/>
      <c r="D957" s="338"/>
      <c r="E957" s="339"/>
      <c r="F957" s="353"/>
      <c r="G957" s="339"/>
      <c r="H957" s="338"/>
      <c r="I957" s="338"/>
      <c r="J957" s="338"/>
    </row>
    <row r="958" spans="1:10" ht="15">
      <c r="A958" s="338"/>
      <c r="B958" s="338"/>
      <c r="C958" s="338"/>
      <c r="D958" s="338"/>
      <c r="E958" s="339"/>
      <c r="F958" s="353"/>
      <c r="G958" s="339"/>
      <c r="H958" s="338"/>
      <c r="I958" s="338"/>
      <c r="J958" s="338"/>
    </row>
    <row r="959" spans="1:10" ht="15">
      <c r="A959" s="338"/>
      <c r="B959" s="338"/>
      <c r="C959" s="338"/>
      <c r="D959" s="338"/>
      <c r="E959" s="339"/>
      <c r="F959" s="353"/>
      <c r="G959" s="339"/>
      <c r="H959" s="338"/>
      <c r="I959" s="338"/>
      <c r="J959" s="338"/>
    </row>
    <row r="960" spans="1:10" ht="15">
      <c r="A960" s="338"/>
      <c r="B960" s="338"/>
      <c r="C960" s="338"/>
      <c r="D960" s="338"/>
      <c r="E960" s="339"/>
      <c r="F960" s="353"/>
      <c r="G960" s="339"/>
      <c r="H960" s="338"/>
      <c r="I960" s="338"/>
      <c r="J960" s="338"/>
    </row>
    <row r="961" spans="1:10" ht="15">
      <c r="A961" s="338"/>
      <c r="B961" s="338"/>
      <c r="C961" s="338"/>
      <c r="D961" s="338"/>
      <c r="E961" s="339"/>
      <c r="F961" s="353"/>
      <c r="G961" s="339"/>
      <c r="H961" s="338"/>
      <c r="I961" s="338"/>
      <c r="J961" s="338"/>
    </row>
    <row r="962" spans="1:10" ht="15">
      <c r="A962" s="338"/>
      <c r="B962" s="338"/>
      <c r="C962" s="338"/>
      <c r="D962" s="338"/>
      <c r="E962" s="339"/>
      <c r="F962" s="353"/>
      <c r="G962" s="339"/>
      <c r="H962" s="338"/>
      <c r="I962" s="338"/>
      <c r="J962" s="338"/>
    </row>
    <row r="963" spans="1:10" ht="15">
      <c r="A963" s="338"/>
      <c r="B963" s="338"/>
      <c r="C963" s="338"/>
      <c r="D963" s="338"/>
      <c r="E963" s="339"/>
      <c r="F963" s="353"/>
      <c r="G963" s="339"/>
      <c r="H963" s="338"/>
      <c r="I963" s="338"/>
      <c r="J963" s="338"/>
    </row>
    <row r="964" spans="1:10" ht="15">
      <c r="A964" s="338"/>
      <c r="B964" s="338"/>
      <c r="C964" s="338"/>
      <c r="D964" s="338"/>
      <c r="E964" s="339"/>
      <c r="F964" s="353"/>
      <c r="G964" s="339"/>
      <c r="H964" s="338"/>
      <c r="I964" s="338"/>
      <c r="J964" s="338"/>
    </row>
    <row r="965" spans="1:10" ht="15">
      <c r="A965" s="338"/>
      <c r="B965" s="338"/>
      <c r="C965" s="338"/>
      <c r="D965" s="338"/>
      <c r="E965" s="339"/>
      <c r="F965" s="353"/>
      <c r="G965" s="339"/>
      <c r="H965" s="338"/>
      <c r="I965" s="338"/>
      <c r="J965" s="338"/>
    </row>
    <row r="966" spans="1:10" ht="15">
      <c r="A966" s="338"/>
      <c r="B966" s="338"/>
      <c r="C966" s="338"/>
      <c r="D966" s="338"/>
      <c r="E966" s="339"/>
      <c r="F966" s="353"/>
      <c r="G966" s="339"/>
      <c r="H966" s="338"/>
      <c r="I966" s="338"/>
      <c r="J966" s="338"/>
    </row>
    <row r="967" spans="1:10" ht="15">
      <c r="A967" s="338"/>
      <c r="B967" s="338"/>
      <c r="C967" s="338"/>
      <c r="D967" s="338"/>
      <c r="E967" s="339"/>
      <c r="F967" s="353"/>
      <c r="G967" s="339"/>
      <c r="H967" s="338"/>
      <c r="I967" s="338"/>
      <c r="J967" s="338"/>
    </row>
    <row r="968" spans="1:10" ht="15">
      <c r="A968" s="338"/>
      <c r="B968" s="338"/>
      <c r="C968" s="338"/>
      <c r="D968" s="338"/>
      <c r="E968" s="339"/>
      <c r="F968" s="353"/>
      <c r="G968" s="339"/>
      <c r="H968" s="338"/>
      <c r="I968" s="338"/>
      <c r="J968" s="338"/>
    </row>
    <row r="969" spans="1:10" ht="15">
      <c r="A969" s="338"/>
      <c r="B969" s="338"/>
      <c r="C969" s="338"/>
      <c r="D969" s="338"/>
      <c r="E969" s="339"/>
      <c r="F969" s="353"/>
      <c r="G969" s="339"/>
      <c r="H969" s="338"/>
      <c r="I969" s="338"/>
      <c r="J969" s="338"/>
    </row>
    <row r="970" spans="1:10" ht="15">
      <c r="A970" s="338"/>
      <c r="B970" s="338"/>
      <c r="C970" s="338"/>
      <c r="D970" s="338"/>
      <c r="E970" s="339"/>
      <c r="F970" s="353"/>
      <c r="G970" s="339"/>
      <c r="H970" s="338"/>
      <c r="I970" s="338"/>
      <c r="J970" s="338"/>
    </row>
    <row r="971" spans="1:10" ht="15">
      <c r="A971" s="338"/>
      <c r="B971" s="338"/>
      <c r="C971" s="338"/>
      <c r="D971" s="338"/>
      <c r="E971" s="339"/>
      <c r="F971" s="353"/>
      <c r="G971" s="339"/>
      <c r="H971" s="338"/>
      <c r="I971" s="338"/>
      <c r="J971" s="338"/>
    </row>
    <row r="972" spans="1:10" ht="15">
      <c r="A972" s="338"/>
      <c r="B972" s="338"/>
      <c r="C972" s="338"/>
      <c r="D972" s="338"/>
      <c r="E972" s="339"/>
      <c r="F972" s="353"/>
      <c r="G972" s="339"/>
      <c r="H972" s="338"/>
      <c r="I972" s="338"/>
      <c r="J972" s="338"/>
    </row>
    <row r="973" spans="1:10" ht="15">
      <c r="A973" s="338"/>
      <c r="B973" s="338"/>
      <c r="C973" s="338"/>
      <c r="D973" s="338"/>
      <c r="E973" s="339"/>
      <c r="F973" s="353"/>
      <c r="G973" s="339"/>
      <c r="H973" s="338"/>
      <c r="I973" s="338"/>
      <c r="J973" s="338"/>
    </row>
    <row r="974" spans="1:10" ht="15">
      <c r="A974" s="338"/>
      <c r="B974" s="338"/>
      <c r="C974" s="338"/>
      <c r="D974" s="338"/>
      <c r="E974" s="339"/>
      <c r="F974" s="353"/>
      <c r="G974" s="339"/>
      <c r="H974" s="338"/>
      <c r="I974" s="338"/>
      <c r="J974" s="338"/>
    </row>
    <row r="975" spans="1:10" ht="15">
      <c r="A975" s="338"/>
      <c r="B975" s="338"/>
      <c r="C975" s="338"/>
      <c r="D975" s="338"/>
      <c r="E975" s="339"/>
      <c r="F975" s="353"/>
      <c r="G975" s="339"/>
      <c r="H975" s="338"/>
      <c r="I975" s="338"/>
      <c r="J975" s="338"/>
    </row>
    <row r="976" spans="1:10" ht="15">
      <c r="A976" s="338"/>
      <c r="B976" s="338"/>
      <c r="C976" s="338"/>
      <c r="D976" s="338"/>
      <c r="E976" s="339"/>
      <c r="F976" s="353"/>
      <c r="G976" s="339"/>
      <c r="H976" s="338"/>
      <c r="I976" s="338"/>
      <c r="J976" s="338"/>
    </row>
    <row r="977" spans="1:10" ht="15">
      <c r="A977" s="338"/>
      <c r="B977" s="338"/>
      <c r="C977" s="338"/>
      <c r="D977" s="338"/>
      <c r="E977" s="339"/>
      <c r="F977" s="353"/>
      <c r="G977" s="339"/>
      <c r="H977" s="338"/>
      <c r="I977" s="338"/>
      <c r="J977" s="338"/>
    </row>
    <row r="978" spans="1:10" ht="15">
      <c r="A978" s="338"/>
      <c r="B978" s="338"/>
      <c r="C978" s="338"/>
      <c r="D978" s="338"/>
      <c r="E978" s="339"/>
      <c r="F978" s="353"/>
      <c r="G978" s="339"/>
      <c r="H978" s="338"/>
      <c r="I978" s="338"/>
      <c r="J978" s="338"/>
    </row>
    <row r="979" spans="1:10" ht="15">
      <c r="A979" s="338"/>
      <c r="B979" s="338"/>
      <c r="C979" s="338"/>
      <c r="D979" s="338"/>
      <c r="E979" s="339"/>
      <c r="F979" s="353"/>
      <c r="G979" s="339"/>
      <c r="H979" s="338"/>
      <c r="I979" s="338"/>
      <c r="J979" s="338"/>
    </row>
    <row r="980" spans="1:10" ht="15">
      <c r="A980" s="338"/>
      <c r="B980" s="338"/>
      <c r="C980" s="338"/>
      <c r="D980" s="338"/>
      <c r="E980" s="339"/>
      <c r="F980" s="353"/>
      <c r="G980" s="339"/>
      <c r="H980" s="338"/>
      <c r="I980" s="338"/>
      <c r="J980" s="338"/>
    </row>
    <row r="981" spans="1:10" ht="15">
      <c r="A981" s="338"/>
      <c r="B981" s="338"/>
      <c r="C981" s="338"/>
      <c r="D981" s="338"/>
      <c r="E981" s="339"/>
      <c r="F981" s="353"/>
      <c r="G981" s="339"/>
      <c r="H981" s="338"/>
      <c r="I981" s="338"/>
      <c r="J981" s="338"/>
    </row>
    <row r="982" spans="1:10" ht="15">
      <c r="A982" s="338"/>
      <c r="B982" s="338"/>
      <c r="C982" s="338"/>
      <c r="D982" s="338"/>
      <c r="E982" s="339"/>
      <c r="F982" s="353"/>
      <c r="G982" s="339"/>
      <c r="H982" s="338"/>
      <c r="I982" s="338"/>
      <c r="J982" s="338"/>
    </row>
    <row r="983" spans="1:10" ht="15">
      <c r="A983" s="338"/>
      <c r="B983" s="338"/>
      <c r="C983" s="338"/>
      <c r="D983" s="338"/>
      <c r="E983" s="339"/>
      <c r="F983" s="353"/>
      <c r="G983" s="339"/>
      <c r="H983" s="338"/>
      <c r="I983" s="338"/>
      <c r="J983" s="338"/>
    </row>
    <row r="984" spans="1:10" ht="15">
      <c r="A984" s="338"/>
      <c r="B984" s="338"/>
      <c r="C984" s="338"/>
      <c r="D984" s="338"/>
      <c r="E984" s="339"/>
      <c r="F984" s="353"/>
      <c r="G984" s="339"/>
      <c r="H984" s="338"/>
      <c r="I984" s="338"/>
      <c r="J984" s="338"/>
    </row>
    <row r="985" spans="1:10" ht="15">
      <c r="A985" s="338"/>
      <c r="B985" s="338"/>
      <c r="C985" s="338"/>
      <c r="D985" s="338"/>
      <c r="E985" s="339"/>
      <c r="F985" s="353"/>
      <c r="G985" s="339"/>
      <c r="H985" s="338"/>
      <c r="I985" s="338"/>
      <c r="J985" s="338"/>
    </row>
    <row r="986" spans="1:10" ht="15">
      <c r="A986" s="338"/>
      <c r="B986" s="338"/>
      <c r="C986" s="338"/>
      <c r="D986" s="338"/>
      <c r="E986" s="339"/>
      <c r="F986" s="353"/>
      <c r="G986" s="339"/>
      <c r="H986" s="338"/>
      <c r="I986" s="338"/>
      <c r="J986" s="338"/>
    </row>
    <row r="987" spans="1:10" ht="15">
      <c r="A987" s="338"/>
      <c r="B987" s="338"/>
      <c r="C987" s="338"/>
      <c r="D987" s="338"/>
      <c r="E987" s="339"/>
      <c r="F987" s="353"/>
      <c r="G987" s="339"/>
      <c r="H987" s="338"/>
      <c r="I987" s="338"/>
      <c r="J987" s="338"/>
    </row>
    <row r="988" spans="1:10" ht="15">
      <c r="A988" s="338"/>
      <c r="B988" s="338"/>
      <c r="C988" s="338"/>
      <c r="D988" s="338"/>
      <c r="E988" s="339"/>
      <c r="F988" s="353"/>
      <c r="G988" s="339"/>
      <c r="H988" s="338"/>
      <c r="I988" s="338"/>
      <c r="J988" s="338"/>
    </row>
    <row r="989" spans="1:10" ht="15">
      <c r="A989" s="338"/>
      <c r="B989" s="338"/>
      <c r="C989" s="338"/>
      <c r="D989" s="338"/>
      <c r="E989" s="339"/>
      <c r="F989" s="353"/>
      <c r="G989" s="339"/>
      <c r="H989" s="338"/>
      <c r="I989" s="338"/>
      <c r="J989" s="338"/>
    </row>
    <row r="990" spans="1:10" ht="15">
      <c r="A990" s="338"/>
      <c r="B990" s="338"/>
      <c r="C990" s="338"/>
      <c r="D990" s="338"/>
      <c r="E990" s="339"/>
      <c r="F990" s="353"/>
      <c r="G990" s="339"/>
      <c r="H990" s="338"/>
      <c r="I990" s="338"/>
      <c r="J990" s="338"/>
    </row>
    <row r="991" spans="1:10" ht="15">
      <c r="A991" s="338"/>
      <c r="B991" s="338"/>
      <c r="C991" s="338"/>
      <c r="D991" s="338"/>
      <c r="E991" s="339"/>
      <c r="F991" s="353"/>
      <c r="G991" s="339"/>
      <c r="H991" s="338"/>
      <c r="I991" s="338"/>
      <c r="J991" s="338"/>
    </row>
    <row r="992" spans="1:10" ht="15">
      <c r="A992" s="338"/>
      <c r="B992" s="338"/>
      <c r="C992" s="338"/>
      <c r="D992" s="338"/>
      <c r="E992" s="339"/>
      <c r="F992" s="353"/>
      <c r="G992" s="339"/>
      <c r="H992" s="338"/>
      <c r="I992" s="338"/>
      <c r="J992" s="338"/>
    </row>
    <row r="993" spans="1:10" ht="15">
      <c r="A993" s="338"/>
      <c r="B993" s="338"/>
      <c r="C993" s="338"/>
      <c r="D993" s="338"/>
      <c r="E993" s="339"/>
      <c r="F993" s="353"/>
      <c r="G993" s="339"/>
      <c r="H993" s="338"/>
      <c r="I993" s="338"/>
      <c r="J993" s="338"/>
    </row>
    <row r="994" spans="1:10" ht="15">
      <c r="A994" s="338"/>
      <c r="B994" s="338"/>
      <c r="C994" s="338"/>
      <c r="D994" s="338"/>
      <c r="E994" s="339"/>
      <c r="F994" s="353"/>
      <c r="G994" s="339"/>
      <c r="H994" s="338"/>
      <c r="I994" s="338"/>
      <c r="J994" s="338"/>
    </row>
    <row r="995" spans="1:10" ht="15">
      <c r="A995" s="338"/>
      <c r="B995" s="338"/>
      <c r="C995" s="338"/>
      <c r="D995" s="338"/>
      <c r="E995" s="339"/>
      <c r="F995" s="353"/>
      <c r="G995" s="339"/>
      <c r="H995" s="338"/>
      <c r="I995" s="338"/>
      <c r="J995" s="338"/>
    </row>
    <row r="996" spans="1:10" ht="15">
      <c r="A996" s="338"/>
      <c r="B996" s="338"/>
      <c r="C996" s="338"/>
      <c r="D996" s="338"/>
      <c r="E996" s="339"/>
      <c r="F996" s="353"/>
      <c r="G996" s="339"/>
      <c r="H996" s="338"/>
      <c r="I996" s="338"/>
      <c r="J996" s="338"/>
    </row>
    <row r="997" spans="1:10" ht="15">
      <c r="A997" s="338"/>
      <c r="B997" s="338"/>
      <c r="C997" s="338"/>
      <c r="D997" s="338"/>
      <c r="E997" s="339"/>
      <c r="F997" s="353"/>
      <c r="G997" s="339"/>
      <c r="H997" s="338"/>
      <c r="I997" s="338"/>
      <c r="J997" s="338"/>
    </row>
    <row r="998" spans="1:10" ht="15">
      <c r="A998" s="338"/>
      <c r="B998" s="338"/>
      <c r="C998" s="338"/>
      <c r="D998" s="338"/>
      <c r="E998" s="339"/>
      <c r="F998" s="353"/>
      <c r="G998" s="339"/>
      <c r="H998" s="338"/>
      <c r="I998" s="338"/>
      <c r="J998" s="338"/>
    </row>
    <row r="999" spans="1:10" ht="15">
      <c r="A999" s="338"/>
      <c r="B999" s="338"/>
      <c r="C999" s="338"/>
      <c r="D999" s="338"/>
      <c r="E999" s="339"/>
      <c r="F999" s="353"/>
      <c r="G999" s="339"/>
      <c r="H999" s="338"/>
      <c r="I999" s="338"/>
      <c r="J999" s="338"/>
    </row>
    <row r="1000" spans="1:10" ht="15">
      <c r="A1000" s="338"/>
      <c r="B1000" s="338"/>
      <c r="C1000" s="338"/>
      <c r="D1000" s="338"/>
      <c r="E1000" s="339"/>
      <c r="F1000" s="353"/>
      <c r="G1000" s="339"/>
      <c r="H1000" s="338"/>
      <c r="I1000" s="338"/>
      <c r="J1000" s="338"/>
    </row>
    <row r="1001" spans="1:10" ht="15">
      <c r="A1001" s="338"/>
      <c r="B1001" s="338"/>
      <c r="C1001" s="338"/>
      <c r="D1001" s="338"/>
      <c r="E1001" s="339"/>
      <c r="F1001" s="353"/>
      <c r="G1001" s="339"/>
      <c r="H1001" s="338"/>
      <c r="I1001" s="338"/>
      <c r="J1001" s="338"/>
    </row>
    <row r="1002" spans="1:10" ht="15">
      <c r="A1002" s="338"/>
      <c r="B1002" s="338"/>
      <c r="C1002" s="338"/>
      <c r="D1002" s="338"/>
      <c r="E1002" s="339"/>
      <c r="F1002" s="353"/>
      <c r="G1002" s="339"/>
      <c r="H1002" s="338"/>
      <c r="I1002" s="338"/>
      <c r="J1002" s="338"/>
    </row>
    <row r="1003" spans="1:10" ht="15">
      <c r="A1003" s="338"/>
      <c r="B1003" s="338"/>
      <c r="C1003" s="338"/>
      <c r="D1003" s="338"/>
      <c r="E1003" s="339"/>
      <c r="F1003" s="353"/>
      <c r="G1003" s="339"/>
      <c r="H1003" s="338"/>
      <c r="I1003" s="338"/>
      <c r="J1003" s="338"/>
    </row>
    <row r="1004" spans="1:10" ht="15">
      <c r="A1004" s="338"/>
      <c r="B1004" s="338"/>
      <c r="C1004" s="338"/>
      <c r="D1004" s="338"/>
      <c r="E1004" s="339"/>
      <c r="F1004" s="353"/>
      <c r="G1004" s="339"/>
      <c r="H1004" s="338"/>
      <c r="I1004" s="338"/>
      <c r="J1004" s="338"/>
    </row>
    <row r="1005" spans="1:10" ht="15">
      <c r="A1005" s="338"/>
      <c r="B1005" s="338"/>
      <c r="C1005" s="338"/>
      <c r="D1005" s="338"/>
      <c r="E1005" s="339"/>
      <c r="F1005" s="353"/>
      <c r="G1005" s="339"/>
      <c r="H1005" s="338"/>
      <c r="I1005" s="338"/>
      <c r="J1005" s="338"/>
    </row>
    <row r="1006" spans="1:10" ht="15">
      <c r="A1006" s="338"/>
      <c r="B1006" s="338"/>
      <c r="C1006" s="338"/>
      <c r="D1006" s="338"/>
      <c r="E1006" s="339"/>
      <c r="F1006" s="353"/>
      <c r="G1006" s="339"/>
      <c r="H1006" s="338"/>
      <c r="I1006" s="338"/>
      <c r="J1006" s="338"/>
    </row>
    <row r="1007" spans="1:10" ht="15">
      <c r="A1007" s="338"/>
      <c r="B1007" s="338"/>
      <c r="C1007" s="338"/>
      <c r="D1007" s="338"/>
      <c r="E1007" s="339"/>
      <c r="F1007" s="353"/>
      <c r="G1007" s="339"/>
      <c r="H1007" s="338"/>
      <c r="I1007" s="338"/>
      <c r="J1007" s="338"/>
    </row>
    <row r="1008" spans="1:10" ht="15">
      <c r="A1008" s="338"/>
      <c r="B1008" s="338"/>
      <c r="C1008" s="338"/>
      <c r="D1008" s="338"/>
      <c r="E1008" s="339"/>
      <c r="F1008" s="353"/>
      <c r="G1008" s="339"/>
      <c r="H1008" s="338"/>
      <c r="I1008" s="338"/>
      <c r="J1008" s="338"/>
    </row>
    <row r="1009" spans="1:10" ht="15">
      <c r="A1009" s="338"/>
      <c r="B1009" s="338"/>
      <c r="C1009" s="338"/>
      <c r="D1009" s="338"/>
      <c r="E1009" s="339"/>
      <c r="F1009" s="353"/>
      <c r="G1009" s="339"/>
      <c r="H1009" s="338"/>
      <c r="I1009" s="338"/>
      <c r="J1009" s="338"/>
    </row>
    <row r="1010" spans="1:10" ht="15">
      <c r="A1010" s="338"/>
      <c r="B1010" s="338"/>
      <c r="C1010" s="338"/>
      <c r="D1010" s="338"/>
      <c r="E1010" s="339"/>
      <c r="F1010" s="353"/>
      <c r="G1010" s="339"/>
      <c r="H1010" s="338"/>
      <c r="I1010" s="338"/>
      <c r="J1010" s="338"/>
    </row>
    <row r="1011" spans="1:10" ht="15">
      <c r="A1011" s="338"/>
      <c r="B1011" s="338"/>
      <c r="C1011" s="338"/>
      <c r="D1011" s="338"/>
      <c r="E1011" s="339"/>
      <c r="F1011" s="353"/>
      <c r="G1011" s="339"/>
      <c r="H1011" s="338"/>
      <c r="I1011" s="338"/>
      <c r="J1011" s="338"/>
    </row>
    <row r="1012" spans="1:10" ht="15">
      <c r="A1012" s="338"/>
      <c r="B1012" s="338"/>
      <c r="C1012" s="338"/>
      <c r="D1012" s="338"/>
      <c r="E1012" s="339"/>
      <c r="F1012" s="353"/>
      <c r="G1012" s="339"/>
      <c r="H1012" s="338"/>
      <c r="I1012" s="338"/>
      <c r="J1012" s="338"/>
    </row>
    <row r="1013" spans="1:10" ht="15">
      <c r="A1013" s="338"/>
      <c r="B1013" s="338"/>
      <c r="C1013" s="338"/>
      <c r="D1013" s="338"/>
      <c r="E1013" s="339"/>
      <c r="F1013" s="353"/>
      <c r="G1013" s="339"/>
      <c r="H1013" s="338"/>
      <c r="I1013" s="338"/>
      <c r="J1013" s="338"/>
    </row>
    <row r="1014" spans="1:10" ht="15">
      <c r="A1014" s="338"/>
      <c r="B1014" s="338"/>
      <c r="C1014" s="338"/>
      <c r="D1014" s="338"/>
      <c r="E1014" s="339"/>
      <c r="F1014" s="353"/>
      <c r="G1014" s="339"/>
      <c r="H1014" s="338"/>
      <c r="I1014" s="338"/>
      <c r="J1014" s="338"/>
    </row>
    <row r="1015" spans="1:10" ht="15">
      <c r="A1015" s="338"/>
      <c r="B1015" s="338"/>
      <c r="C1015" s="338"/>
      <c r="D1015" s="338"/>
      <c r="E1015" s="339"/>
      <c r="F1015" s="353"/>
      <c r="G1015" s="339"/>
      <c r="H1015" s="338"/>
      <c r="I1015" s="338"/>
      <c r="J1015" s="338"/>
    </row>
    <row r="1016" spans="1:10" ht="15">
      <c r="A1016" s="338"/>
      <c r="B1016" s="338"/>
      <c r="C1016" s="338"/>
      <c r="D1016" s="338"/>
      <c r="E1016" s="339"/>
      <c r="F1016" s="353"/>
      <c r="G1016" s="339"/>
      <c r="H1016" s="338"/>
      <c r="I1016" s="338"/>
      <c r="J1016" s="338"/>
    </row>
    <row r="1017" spans="1:10" ht="15">
      <c r="A1017" s="338"/>
      <c r="B1017" s="338"/>
      <c r="C1017" s="338"/>
      <c r="D1017" s="338"/>
      <c r="E1017" s="339"/>
      <c r="F1017" s="353"/>
      <c r="G1017" s="339"/>
      <c r="H1017" s="338"/>
      <c r="I1017" s="338"/>
      <c r="J1017" s="338"/>
    </row>
    <row r="1018" spans="1:10" ht="15">
      <c r="A1018" s="338"/>
      <c r="B1018" s="338"/>
      <c r="C1018" s="338"/>
      <c r="D1018" s="338"/>
      <c r="E1018" s="339"/>
      <c r="F1018" s="353"/>
      <c r="G1018" s="339"/>
      <c r="H1018" s="338"/>
      <c r="I1018" s="338"/>
      <c r="J1018" s="338"/>
    </row>
    <row r="1019" spans="1:10" ht="15">
      <c r="A1019" s="338"/>
      <c r="B1019" s="338"/>
      <c r="C1019" s="338"/>
      <c r="D1019" s="338"/>
      <c r="E1019" s="339"/>
      <c r="F1019" s="353"/>
      <c r="G1019" s="339"/>
      <c r="H1019" s="338"/>
      <c r="I1019" s="338"/>
      <c r="J1019" s="338"/>
    </row>
    <row r="1020" spans="1:10" ht="15">
      <c r="A1020" s="338"/>
      <c r="B1020" s="338"/>
      <c r="C1020" s="338"/>
      <c r="D1020" s="338"/>
      <c r="E1020" s="339"/>
      <c r="F1020" s="353"/>
      <c r="G1020" s="339"/>
      <c r="H1020" s="338"/>
      <c r="I1020" s="338"/>
      <c r="J1020" s="338"/>
    </row>
    <row r="1021" spans="1:10" ht="15">
      <c r="A1021" s="338"/>
      <c r="B1021" s="338"/>
      <c r="C1021" s="338"/>
      <c r="D1021" s="338"/>
      <c r="E1021" s="339"/>
      <c r="F1021" s="353"/>
      <c r="G1021" s="339"/>
      <c r="H1021" s="338"/>
      <c r="I1021" s="338"/>
      <c r="J1021" s="338"/>
    </row>
    <row r="1022" spans="1:10" ht="15">
      <c r="A1022" s="338"/>
      <c r="B1022" s="338"/>
      <c r="C1022" s="338"/>
      <c r="D1022" s="338"/>
      <c r="E1022" s="339"/>
      <c r="F1022" s="353"/>
      <c r="G1022" s="339"/>
      <c r="H1022" s="338"/>
      <c r="I1022" s="338"/>
      <c r="J1022" s="338"/>
    </row>
  </sheetData>
  <mergeCells count="69">
    <mergeCell ref="G52:G53"/>
    <mergeCell ref="H52:H53"/>
    <mergeCell ref="I52:I53"/>
    <mergeCell ref="A22:A27"/>
    <mergeCell ref="A29:A33"/>
    <mergeCell ref="F52:F53"/>
    <mergeCell ref="H45:H47"/>
    <mergeCell ref="I45:I47"/>
    <mergeCell ref="I36:I38"/>
    <mergeCell ref="G22:G27"/>
    <mergeCell ref="H22:H27"/>
    <mergeCell ref="I22:I27"/>
    <mergeCell ref="G29:G33"/>
    <mergeCell ref="H29:H33"/>
    <mergeCell ref="I29:I33"/>
    <mergeCell ref="F29:F33"/>
    <mergeCell ref="C55:D55"/>
    <mergeCell ref="F50:F51"/>
    <mergeCell ref="A4:A5"/>
    <mergeCell ref="A6:A7"/>
    <mergeCell ref="A8:A9"/>
    <mergeCell ref="A10:A13"/>
    <mergeCell ref="A16:A21"/>
    <mergeCell ref="A36:A38"/>
    <mergeCell ref="A40:A44"/>
    <mergeCell ref="A45:A47"/>
    <mergeCell ref="A50:A51"/>
    <mergeCell ref="A52:A53"/>
    <mergeCell ref="F8:F9"/>
    <mergeCell ref="F10:F13"/>
    <mergeCell ref="F4:F5"/>
    <mergeCell ref="F16:F27"/>
    <mergeCell ref="I8:I9"/>
    <mergeCell ref="G16:G21"/>
    <mergeCell ref="H16:H21"/>
    <mergeCell ref="G8:G9"/>
    <mergeCell ref="H8:H9"/>
    <mergeCell ref="G10:G13"/>
    <mergeCell ref="H10:H13"/>
    <mergeCell ref="I10:I13"/>
    <mergeCell ref="I16:I21"/>
    <mergeCell ref="I4:I5"/>
    <mergeCell ref="G4:G5"/>
    <mergeCell ref="H4:H5"/>
    <mergeCell ref="F6:F7"/>
    <mergeCell ref="G6:G7"/>
    <mergeCell ref="H6:H7"/>
    <mergeCell ref="I6:I7"/>
    <mergeCell ref="A2:A3"/>
    <mergeCell ref="F2:F3"/>
    <mergeCell ref="G2:G3"/>
    <mergeCell ref="H2:H3"/>
    <mergeCell ref="I2:I3"/>
    <mergeCell ref="K50:K51"/>
    <mergeCell ref="F34:F35"/>
    <mergeCell ref="F40:F44"/>
    <mergeCell ref="G40:G44"/>
    <mergeCell ref="H40:H44"/>
    <mergeCell ref="I40:I44"/>
    <mergeCell ref="F45:F47"/>
    <mergeCell ref="G45:G47"/>
    <mergeCell ref="G50:G51"/>
    <mergeCell ref="H50:H51"/>
    <mergeCell ref="I50:I51"/>
    <mergeCell ref="G34:G35"/>
    <mergeCell ref="H34:H35"/>
    <mergeCell ref="I34:I35"/>
    <mergeCell ref="G36:G38"/>
    <mergeCell ref="H36:H38"/>
  </mergeCell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Bon de commande septembre Chef </vt:lpstr>
      <vt:lpstr>Bon de commande novembre Chef d</vt:lpstr>
      <vt:lpstr>Commande bonneterie CDF</vt:lpstr>
      <vt:lpstr>Pour Bureau Commande bonneterie</vt:lpstr>
      <vt:lpstr>Séjour Espagne Mars 2020</vt:lpstr>
      <vt:lpstr>Pour Bureau Taille bonneterie C</vt:lpstr>
      <vt:lpstr>Commande réassort juin 2020</vt:lpstr>
      <vt:lpstr>Commande réassort septembre 202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Baptiste Amiet</cp:lastModifiedBy>
  <dcterms:modified xsi:type="dcterms:W3CDTF">2020-11-01T10:11:17Z</dcterms:modified>
</cp:coreProperties>
</file>